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ilh\Desktop\2025 LICITAÇÃO\ASFALTO 2025-2026\ENVIAR\"/>
    </mc:Choice>
  </mc:AlternateContent>
  <xr:revisionPtr revIDLastSave="0" documentId="13_ncr:1_{80908B66-9F5F-4965-B2C0-4F7EB541DA86}" xr6:coauthVersionLast="47" xr6:coauthVersionMax="47" xr10:uidLastSave="{00000000-0000-0000-0000-000000000000}"/>
  <bookViews>
    <workbookView xWindow="-108" yWindow="-108" windowWidth="23256" windowHeight="12456" xr2:uid="{F4FDDCC2-ABB9-4315-9F1B-5B190A26C003}"/>
  </bookViews>
  <sheets>
    <sheet name="SINAPI" sheetId="1" r:id="rId1"/>
  </sheets>
  <definedNames>
    <definedName name="_xlnm.Print_Area" localSheetId="0">SINAPI!$A$1:$I$50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48" i="1"/>
  <c r="I14" i="1"/>
  <c r="I13" i="1"/>
  <c r="I11" i="1" s="1"/>
  <c r="I46" i="1" l="1"/>
  <c r="I45" i="1"/>
  <c r="I44" i="1"/>
  <c r="I43" i="1" l="1"/>
  <c r="I42" i="1" s="1"/>
  <c r="I41" i="1"/>
  <c r="I40" i="1"/>
  <c r="I37" i="1"/>
  <c r="I36" i="1"/>
  <c r="I33" i="1"/>
  <c r="I32" i="1"/>
  <c r="I29" i="1"/>
  <c r="I28" i="1"/>
  <c r="I26" i="1" s="1"/>
  <c r="I23" i="1"/>
  <c r="I24" i="1"/>
  <c r="I25" i="1"/>
  <c r="I22" i="1"/>
  <c r="I18" i="1"/>
  <c r="I19" i="1"/>
  <c r="I17" i="1"/>
  <c r="I30" i="1" l="1"/>
  <c r="I15" i="1"/>
  <c r="I38" i="1"/>
  <c r="I34" i="1"/>
  <c r="I20" i="1"/>
</calcChain>
</file>

<file path=xl/sharedStrings.xml><?xml version="1.0" encoding="utf-8"?>
<sst xmlns="http://schemas.openxmlformats.org/spreadsheetml/2006/main" count="144" uniqueCount="58">
  <si>
    <t>SINAPI - Sistema Nacional de Pesquisa de Custos e Índices da Construção Civil</t>
  </si>
  <si>
    <t>RELATÓRIO ANALÍTICO DE COMPOSIÇÕES</t>
  </si>
  <si>
    <t>Mês de Referência:</t>
  </si>
  <si>
    <t>04/2025</t>
  </si>
  <si>
    <t>Situações</t>
  </si>
  <si>
    <t>Data de emissão:</t>
  </si>
  <si>
    <t>09/05/2025</t>
  </si>
  <si>
    <t>COM PREÇO</t>
  </si>
  <si>
    <t>Insumos com preço coletado ou obtidos por aplicação de coeficiente em pelo menos uma UF.</t>
  </si>
  <si>
    <t>SEM PREÇO</t>
  </si>
  <si>
    <t>Insumos necessários como item, mas ainda não participam do processo de coleta preços (não aparecem em outros relatórios).</t>
  </si>
  <si>
    <t>COM CUSTO</t>
  </si>
  <si>
    <t>Composições com custo calculado, com todos seus itens em situação COM CUSTO ou COM PREÇO.</t>
  </si>
  <si>
    <t>SEM CUSTO</t>
  </si>
  <si>
    <t>Composições sem custo calculado pela falta de custo/preço de pelo menos um de seus itens.</t>
  </si>
  <si>
    <t>EM ESTUDO</t>
  </si>
  <si>
    <t>Composições necessárias como item, porém atualmente em estudo (não aparecem em outros relatórios).</t>
  </si>
  <si>
    <t>Grupo</t>
  </si>
  <si>
    <t>Código da
Composição</t>
  </si>
  <si>
    <t>Tipo Item</t>
  </si>
  <si>
    <t>Código do
Item</t>
  </si>
  <si>
    <t>Descrição</t>
  </si>
  <si>
    <t>Unidade</t>
  </si>
  <si>
    <t>Coeficiente</t>
  </si>
  <si>
    <t>Demolições e Remoções</t>
  </si>
  <si>
    <t>CHI</t>
  </si>
  <si>
    <t>CHP</t>
  </si>
  <si>
    <t>PEDREIRO COM ENCARGOS COMPLEMENTARES</t>
  </si>
  <si>
    <t>H</t>
  </si>
  <si>
    <t>Recomposição de Pavimentos</t>
  </si>
  <si>
    <t>RECOMPOSIÇÃO DE BASE E OU SUB-BASE PARA REMENDO PROFUNDO DE SOLOS DE COMPORTAMENTO LATERÍTICO (ARENOSO) - INCLUSO RETIRADA E COLOCAÇÃO DO MATERIAL. AF_12/2020</t>
  </si>
  <si>
    <t>M3</t>
  </si>
  <si>
    <t>COMPACTADOR DE SOLOS DE PERCUSSÃO (SOQUETE) COM MOTOR A GASOLINA 4 TEMPOS, POTÊNCIA 4 CV - CHI DIURNO. AF_08/2015</t>
  </si>
  <si>
    <t>COMPACTADOR DE SOLOS DE PERCUSSÃO (SOQUETE) COM MOTOR A GASOLINA 4 TEMPOS, POTÊNCIA 4 CV - CHP DIURNO. AF_08/2015</t>
  </si>
  <si>
    <t>SERVENTE COM ENCARGOS COMPLEMENTARES</t>
  </si>
  <si>
    <t>Aterro e Reaterro de Valas</t>
  </si>
  <si>
    <t>REATERRO MANUAL DE VALAS, COM COMPACTADOR DE SOLOS DE PERCUSSÃO. AF_08/2023</t>
  </si>
  <si>
    <t>CAMINHÃO PIPA 10.000 L TRUCADO, PESO BRUTO TOTAL 23.000 KG, CARGA ÚTIL MÁXIMA 15.935 KG, DISTÂNCIA ENTRE EIXOS 4,8 M, POTÊNCIA 230 CV, INCLUSIVE TANQUE DE AÇO PARA TRANSPORTE DE ÁGUA - CHI DIURNO. AF_06/2014</t>
  </si>
  <si>
    <t>CAMINHÃO PIPA 10.000 L TRUCADO, PESO BRUTO TOTAL 23.000 KG, CARGA ÚTIL MÁXIMA 15.935 KG, DISTÂNCIA ENTRE EIXOS 4,8 M, POTÊNCIA 230 CV, INCLUSIVE TANQUE DE AÇO PARA TRANSPORTE DE ÁGUA - CHP DIURNO. AF_06/2014</t>
  </si>
  <si>
    <t>Transporte, Carga e Descarga de Materiais</t>
  </si>
  <si>
    <t>TRANSPORTE COM CAMINHÃO TANQUE DE TRANSPORTE DE MATERIAL ASFÁLTICO DE 20000 L, EM VIA URBANA PAVIMENTADA, DMT ATÉ 30KM (UNIDADE: TXKM). AF_07/2020</t>
  </si>
  <si>
    <t>TXKM</t>
  </si>
  <si>
    <t>CAMINHÃO DE TRANSPORTE DE MATERIAL ASFÁLTICO 20.000 L, COM CAVALO MECÂNICO DE CAPACIDADE MÁXIMA DE TRAÇÃO COMBINADO DE 45.000 KG, POTÊNCIA 330 CV, INCLUSIVE TANQUE DE ASFALTO COM MAÇARICO - CHI DIURNO. AF_12/2015</t>
  </si>
  <si>
    <t>CAMINHÃO DE TRANSPORTE DE MATERIAL ASFÁLTICO 20.000 L, COM CAVALO MECÂNICO DE CAPACIDADE MÁXIMA DE TRAÇÃO COMBINADO DE 45.000 KG, POTÊNCIA 330 CV, INCLUSIVE TANQUE DE ASFALTO COM MAÇARICO - CHP DIURNO. AF_12/2015</t>
  </si>
  <si>
    <t>TRANSPORTE COM CAMINHÃO TANQUE DE TRANSPORTE DE MATERIAL ASFÁLTICO DE 20000 L, EM VIA URBANA PAVIMENTADA, ADICIONAL PARA DMT EXCEDENTE A 30 KM (UNIDADE: TXKM). AF_07/2020</t>
  </si>
  <si>
    <t>Custo
Unit.</t>
  </si>
  <si>
    <t>Custo
Total</t>
  </si>
  <si>
    <t>CAMINHÃO BASCULANTE 18 M3, COM CAVALO MECÂNICO DE CAPACIDADE MÁXIMA DE TRAÇÃO COMBINADO DE 45000 KG, POTÊNCIA 330 CV, INCLUSIVE SEMIREBOQUE COM CAÇAMBA METÁLICA - CHI DIURNO. AF_12/2014</t>
  </si>
  <si>
    <t>CAMINHÃO BASCULANTE 18 M3, COM CAVALO MECÂNICO DE CAPACIDADE MÁXIMA DE TRAÇÃO COMBINADO DE 45000 KG, POTÊNCIA 330 CV, INCLUSIVE SEMIREBOQUE COM CAÇAMBA METÁLICA - CHP DIURNO. AF_12/2014</t>
  </si>
  <si>
    <t>TRANSPORTE COM CAMINHÃO BASCULANTE DE 18 M³, EM VIA URBANA PAVIMENTADA, DMT ATÉ 30 KM (UNIDADE: TXKM). AF_07/2020</t>
  </si>
  <si>
    <t>SEM desoneração</t>
  </si>
  <si>
    <t>COMPOSIÇÃO</t>
  </si>
  <si>
    <t>DEMOLIÇÃO DE PAVIMENTO ASFÁLTICO, DE FORMA MANUAL, SEM REAPROVEITAMENTO. AF_09/2023</t>
  </si>
  <si>
    <t>SINAPI</t>
  </si>
  <si>
    <t>TRANSPORTE COM CAMINHÃO BASCULANTE DE 6 M³, EM VIA URBANA PAVIMENTADA, DMT ATÉ 30 KM (UNIDADE: TXKM). AF_07/2020</t>
  </si>
  <si>
    <t>CAMINHÃO BASCULANTE 6 M3 TOCO, PESO BRUTO TOTAL 16.000 KG, CARGA ÚTIL MÁXIMA 11.130 KG, DISTÂNCIA ENTRE EIXOS 5,36 M, POTÊNCIA 185 CV, INCLUSIVE CAÇAMBA METÁLICA - CHI DIURNO. AF_06/2014</t>
  </si>
  <si>
    <t>CAMINHÃO BASCULANTE 6 M3 TOCO, PESO BRUTO TOTAL 16.000 KG, CARGA ÚTIL MÁXIMA 11.130 KG, DISTÂNCIA ENTRE EIXOS 5,36 M, POTÊNCIA 185 CV, INCLUSIVE CAÇAMBA METÁLICA - CHP DIURNO. AF_06/2014</t>
  </si>
  <si>
    <t>TRANSPORTE COM CAMINHÃO BASCULANTE DE 18 M³, EM VIA URBANA PAVIMENTADA, ADICIONAL PARA DMT EXCEDENTE A 30 KM (UNIDADE: TXKM). AF_07/2020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</si>
</sst>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"/>
    <numFmt numFmtId="165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sz val="10"/>
      <color rgb="FFD9D9D9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0" tint="-0.34998626667073579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 tint="-0.499984740745262"/>
      <name val="Arial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5CA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0" fillId="0" borderId="5" xfId="0" applyBorder="1"/>
    <xf numFmtId="0" fontId="0" fillId="0" borderId="4" xfId="0" applyBorder="1"/>
    <xf numFmtId="14" fontId="0" fillId="0" borderId="5" xfId="0" applyNumberFormat="1" applyBorder="1"/>
    <xf numFmtId="0" fontId="3" fillId="2" borderId="4" xfId="0" applyFont="1" applyFill="1" applyBorder="1" applyAlignment="1">
      <alignment horizontal="centerContinuous" vertical="center" wrapText="1"/>
    </xf>
    <xf numFmtId="0" fontId="3" fillId="2" borderId="5" xfId="0" applyFont="1" applyFill="1" applyBorder="1" applyAlignment="1">
      <alignment horizontal="centerContinuous" vertical="center" wrapText="1"/>
    </xf>
    <xf numFmtId="165" fontId="0" fillId="0" borderId="5" xfId="0" applyNumberForma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65" fontId="6" fillId="3" borderId="5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/>
    <xf numFmtId="165" fontId="0" fillId="0" borderId="5" xfId="0" applyNumberForma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164" fontId="2" fillId="0" borderId="7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0" fillId="0" borderId="8" xfId="0" applyNumberFormat="1" applyBorder="1" applyAlignment="1">
      <alignment vertical="center"/>
    </xf>
    <xf numFmtId="165" fontId="11" fillId="3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12" fillId="3" borderId="5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3" borderId="0" xfId="0" applyFill="1" applyAlignment="1">
      <alignment horizontal="center"/>
    </xf>
    <xf numFmtId="0" fontId="3" fillId="2" borderId="0" xfId="0" applyFont="1" applyFill="1" applyAlignment="1">
      <alignment horizontal="centerContinuous" vertical="center" wrapText="1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Continuous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Continuous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164" fontId="2" fillId="3" borderId="0" xfId="0" applyNumberFormat="1" applyFont="1" applyFill="1" applyAlignment="1">
      <alignment vertical="center" wrapText="1"/>
    </xf>
    <xf numFmtId="165" fontId="2" fillId="3" borderId="0" xfId="0" applyNumberFormat="1" applyFont="1" applyFill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3" borderId="0" xfId="0" applyFill="1"/>
    <xf numFmtId="0" fontId="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723900</xdr:colOff>
      <xdr:row>0</xdr:row>
      <xdr:rowOff>53341</xdr:rowOff>
    </xdr:from>
    <xdr:to>
      <xdr:col>8</xdr:col>
      <xdr:colOff>533961</xdr:colOff>
      <xdr:row>3</xdr:row>
      <xdr:rowOff>137161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D06E92-E65C-EDCA-9E12-3259BE47A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9920" y="53341"/>
          <a:ext cx="1448361" cy="632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AE56F-AD11-4287-B682-EDAE87047CDA}">
  <sheetPr>
    <pageSetUpPr fitToPage="1"/>
  </sheetPr>
  <dimension ref="A1:J50"/>
  <sheetViews>
    <sheetView tabSelected="1" topLeftCell="A21" zoomScale="70" zoomScaleNormal="70" workbookViewId="0">
      <selection activeCell="I50" sqref="A1:I50"/>
    </sheetView>
  </sheetViews>
  <sheetFormatPr defaultRowHeight="14.4" x14ac:dyDescent="0.3"/>
  <cols>
    <col min="1" max="1" width="21.21875" customWidth="1"/>
    <col min="2" max="2" width="12.6640625" customWidth="1"/>
    <col min="3" max="3" width="12.44140625" customWidth="1"/>
    <col min="4" max="4" width="11.6640625" customWidth="1"/>
    <col min="5" max="5" width="79.5546875" customWidth="1"/>
    <col min="6" max="6" width="10.6640625" customWidth="1"/>
    <col min="7" max="7" width="12.33203125" customWidth="1"/>
    <col min="8" max="8" width="11.5546875" customWidth="1"/>
    <col min="9" max="9" width="11.6640625" customWidth="1"/>
  </cols>
  <sheetData>
    <row r="1" spans="1:9" x14ac:dyDescent="0.3">
      <c r="A1" s="2" t="s">
        <v>0</v>
      </c>
      <c r="B1" s="3"/>
      <c r="C1" s="3"/>
      <c r="D1" s="3"/>
      <c r="E1" s="3"/>
      <c r="F1" s="3"/>
      <c r="G1" s="3"/>
      <c r="H1" s="3"/>
      <c r="I1" s="4"/>
    </row>
    <row r="2" spans="1:9" x14ac:dyDescent="0.3">
      <c r="A2" s="5" t="s">
        <v>1</v>
      </c>
      <c r="I2" s="6"/>
    </row>
    <row r="3" spans="1:9" x14ac:dyDescent="0.3">
      <c r="A3" s="5" t="s">
        <v>2</v>
      </c>
      <c r="B3" s="36" t="s">
        <v>3</v>
      </c>
      <c r="D3" s="37" t="s">
        <v>4</v>
      </c>
      <c r="I3" s="6"/>
    </row>
    <row r="4" spans="1:9" x14ac:dyDescent="0.3">
      <c r="A4" s="5" t="s">
        <v>5</v>
      </c>
      <c r="B4" s="36" t="s">
        <v>6</v>
      </c>
      <c r="D4" s="38" t="s">
        <v>7</v>
      </c>
      <c r="E4" s="39" t="s">
        <v>8</v>
      </c>
      <c r="I4" s="6"/>
    </row>
    <row r="5" spans="1:9" x14ac:dyDescent="0.3">
      <c r="A5" s="7"/>
      <c r="D5" s="38" t="s">
        <v>9</v>
      </c>
      <c r="E5" s="39" t="s">
        <v>10</v>
      </c>
      <c r="I5" s="8">
        <v>45800</v>
      </c>
    </row>
    <row r="6" spans="1:9" x14ac:dyDescent="0.3">
      <c r="A6" s="7"/>
      <c r="D6" s="38" t="s">
        <v>11</v>
      </c>
      <c r="E6" s="39" t="s">
        <v>12</v>
      </c>
      <c r="I6" s="6"/>
    </row>
    <row r="7" spans="1:9" x14ac:dyDescent="0.3">
      <c r="A7" s="7"/>
      <c r="D7" s="38" t="s">
        <v>13</v>
      </c>
      <c r="E7" s="39" t="s">
        <v>14</v>
      </c>
      <c r="I7" s="6"/>
    </row>
    <row r="8" spans="1:9" x14ac:dyDescent="0.3">
      <c r="A8" s="7"/>
      <c r="D8" s="38" t="s">
        <v>15</v>
      </c>
      <c r="E8" s="39" t="s">
        <v>16</v>
      </c>
      <c r="H8" s="95" t="s">
        <v>50</v>
      </c>
      <c r="I8" s="96"/>
    </row>
    <row r="9" spans="1:9" x14ac:dyDescent="0.3">
      <c r="A9" s="7"/>
      <c r="I9" s="6"/>
    </row>
    <row r="10" spans="1:9" ht="26.4" x14ac:dyDescent="0.3">
      <c r="A10" s="9" t="s">
        <v>17</v>
      </c>
      <c r="B10" s="41" t="s">
        <v>18</v>
      </c>
      <c r="C10" s="41" t="s">
        <v>19</v>
      </c>
      <c r="D10" s="41" t="s">
        <v>20</v>
      </c>
      <c r="E10" s="41" t="s">
        <v>21</v>
      </c>
      <c r="F10" s="41" t="s">
        <v>22</v>
      </c>
      <c r="G10" s="41" t="s">
        <v>23</v>
      </c>
      <c r="H10" s="41" t="s">
        <v>45</v>
      </c>
      <c r="I10" s="10" t="s">
        <v>46</v>
      </c>
    </row>
    <row r="11" spans="1:9" ht="15.6" x14ac:dyDescent="0.3">
      <c r="A11" s="29"/>
      <c r="B11" s="42" t="s">
        <v>51</v>
      </c>
      <c r="C11" s="43"/>
      <c r="D11" s="43"/>
      <c r="E11" s="44"/>
      <c r="F11" s="43"/>
      <c r="G11" s="43"/>
      <c r="H11" s="43"/>
      <c r="I11" s="28">
        <f>SUM(I12:I14)</f>
        <v>213.81</v>
      </c>
    </row>
    <row r="12" spans="1:9" ht="27" x14ac:dyDescent="0.3">
      <c r="A12" s="14" t="s">
        <v>24</v>
      </c>
      <c r="B12" s="45" t="s">
        <v>51</v>
      </c>
      <c r="C12" s="46"/>
      <c r="D12" s="46"/>
      <c r="E12" s="47" t="s">
        <v>52</v>
      </c>
      <c r="F12" s="45" t="s">
        <v>31</v>
      </c>
      <c r="G12" s="48"/>
      <c r="H12" s="49"/>
      <c r="I12" s="11"/>
    </row>
    <row r="13" spans="1:9" x14ac:dyDescent="0.3">
      <c r="A13" s="92" t="s">
        <v>24</v>
      </c>
      <c r="B13" s="50">
        <v>104789</v>
      </c>
      <c r="C13" s="51" t="s">
        <v>53</v>
      </c>
      <c r="D13" s="52">
        <v>88316</v>
      </c>
      <c r="E13" s="39" t="s">
        <v>34</v>
      </c>
      <c r="F13" s="52" t="s">
        <v>28</v>
      </c>
      <c r="G13" s="53">
        <v>7.7264999999999997</v>
      </c>
      <c r="H13" s="54">
        <v>22.64</v>
      </c>
      <c r="I13" s="11">
        <f t="shared" ref="I13:I14" si="0">ROUNDDOWN((G13*H13),2)</f>
        <v>174.92</v>
      </c>
    </row>
    <row r="14" spans="1:9" x14ac:dyDescent="0.3">
      <c r="A14" s="92" t="s">
        <v>24</v>
      </c>
      <c r="B14" s="50">
        <v>104789</v>
      </c>
      <c r="C14" s="51" t="s">
        <v>53</v>
      </c>
      <c r="D14" s="52">
        <v>88309</v>
      </c>
      <c r="E14" s="39" t="s">
        <v>27</v>
      </c>
      <c r="F14" s="52" t="s">
        <v>28</v>
      </c>
      <c r="G14" s="53">
        <v>1.2462</v>
      </c>
      <c r="H14" s="54">
        <v>31.21</v>
      </c>
      <c r="I14" s="11">
        <f t="shared" si="0"/>
        <v>38.89</v>
      </c>
    </row>
    <row r="15" spans="1:9" ht="15.6" x14ac:dyDescent="0.3">
      <c r="A15" s="93"/>
      <c r="B15" s="55">
        <v>101822</v>
      </c>
      <c r="C15" s="56"/>
      <c r="D15" s="57"/>
      <c r="E15" s="58"/>
      <c r="F15" s="57"/>
      <c r="G15" s="59"/>
      <c r="H15" s="60"/>
      <c r="I15" s="13">
        <f>SUM(I16:I19)</f>
        <v>135.91</v>
      </c>
    </row>
    <row r="16" spans="1:9" ht="40.200000000000003" x14ac:dyDescent="0.3">
      <c r="A16" s="14" t="s">
        <v>29</v>
      </c>
      <c r="B16" s="45">
        <v>101822</v>
      </c>
      <c r="C16" s="51"/>
      <c r="D16" s="46"/>
      <c r="E16" s="47" t="s">
        <v>30</v>
      </c>
      <c r="F16" s="45" t="s">
        <v>31</v>
      </c>
      <c r="G16" s="48"/>
      <c r="H16" s="49"/>
      <c r="I16" s="11"/>
    </row>
    <row r="17" spans="1:9" ht="27" x14ac:dyDescent="0.3">
      <c r="A17" s="12" t="s">
        <v>29</v>
      </c>
      <c r="B17" s="61">
        <v>101822</v>
      </c>
      <c r="C17" s="51" t="s">
        <v>53</v>
      </c>
      <c r="D17" s="46">
        <v>91534</v>
      </c>
      <c r="E17" s="62" t="s">
        <v>32</v>
      </c>
      <c r="F17" s="46" t="s">
        <v>25</v>
      </c>
      <c r="G17" s="48">
        <v>0.84499999999999997</v>
      </c>
      <c r="H17" s="54">
        <v>37.47</v>
      </c>
      <c r="I17" s="11">
        <f>ROUNDDOWN((G17*H17),2)</f>
        <v>31.66</v>
      </c>
    </row>
    <row r="18" spans="1:9" ht="27" x14ac:dyDescent="0.3">
      <c r="A18" s="12" t="s">
        <v>29</v>
      </c>
      <c r="B18" s="61">
        <v>101822</v>
      </c>
      <c r="C18" s="51" t="s">
        <v>53</v>
      </c>
      <c r="D18" s="46">
        <v>91533</v>
      </c>
      <c r="E18" s="62" t="s">
        <v>33</v>
      </c>
      <c r="F18" s="46" t="s">
        <v>26</v>
      </c>
      <c r="G18" s="48">
        <v>0.20499999999999999</v>
      </c>
      <c r="H18" s="54">
        <v>44.73</v>
      </c>
      <c r="I18" s="11">
        <f t="shared" ref="I18:I19" si="1">ROUNDDOWN((G18*H18),2)</f>
        <v>9.16</v>
      </c>
    </row>
    <row r="19" spans="1:9" ht="26.4" x14ac:dyDescent="0.3">
      <c r="A19" s="12" t="s">
        <v>29</v>
      </c>
      <c r="B19" s="61">
        <v>101822</v>
      </c>
      <c r="C19" s="51" t="s">
        <v>53</v>
      </c>
      <c r="D19" s="46">
        <v>88316</v>
      </c>
      <c r="E19" s="62" t="s">
        <v>34</v>
      </c>
      <c r="F19" s="46" t="s">
        <v>28</v>
      </c>
      <c r="G19" s="48">
        <v>4.2000999999999999</v>
      </c>
      <c r="H19" s="54">
        <v>22.64</v>
      </c>
      <c r="I19" s="11">
        <f t="shared" si="1"/>
        <v>95.09</v>
      </c>
    </row>
    <row r="20" spans="1:9" ht="15.6" x14ac:dyDescent="0.3">
      <c r="A20" s="93"/>
      <c r="B20" s="42">
        <v>93382</v>
      </c>
      <c r="C20" s="56"/>
      <c r="D20" s="57"/>
      <c r="E20" s="58"/>
      <c r="F20" s="57"/>
      <c r="G20" s="59"/>
      <c r="H20" s="60"/>
      <c r="I20" s="13">
        <f>SUM(I21:I25)</f>
        <v>28.36</v>
      </c>
    </row>
    <row r="21" spans="1:9" ht="27" x14ac:dyDescent="0.3">
      <c r="A21" s="14" t="s">
        <v>35</v>
      </c>
      <c r="B21" s="45">
        <v>93382</v>
      </c>
      <c r="C21" s="51"/>
      <c r="D21" s="46"/>
      <c r="E21" s="47" t="s">
        <v>36</v>
      </c>
      <c r="F21" s="45" t="s">
        <v>31</v>
      </c>
      <c r="G21" s="48"/>
      <c r="H21" s="49"/>
      <c r="I21" s="11"/>
    </row>
    <row r="22" spans="1:9" ht="27" x14ac:dyDescent="0.3">
      <c r="A22" s="12" t="s">
        <v>35</v>
      </c>
      <c r="B22" s="61">
        <v>93382</v>
      </c>
      <c r="C22" s="51" t="s">
        <v>53</v>
      </c>
      <c r="D22" s="46">
        <v>91533</v>
      </c>
      <c r="E22" s="62" t="s">
        <v>33</v>
      </c>
      <c r="F22" s="46" t="s">
        <v>26</v>
      </c>
      <c r="G22" s="48">
        <v>0.19620000000000001</v>
      </c>
      <c r="H22" s="54">
        <v>44.73</v>
      </c>
      <c r="I22" s="11">
        <f>ROUNDDOWN((G22*H22),2)</f>
        <v>8.77</v>
      </c>
    </row>
    <row r="23" spans="1:9" ht="26.4" x14ac:dyDescent="0.3">
      <c r="A23" s="12" t="s">
        <v>35</v>
      </c>
      <c r="B23" s="61">
        <v>93382</v>
      </c>
      <c r="C23" s="51" t="s">
        <v>53</v>
      </c>
      <c r="D23" s="46">
        <v>88316</v>
      </c>
      <c r="E23" s="89" t="s">
        <v>34</v>
      </c>
      <c r="F23" s="46" t="s">
        <v>28</v>
      </c>
      <c r="G23" s="48">
        <v>0.78659999999999997</v>
      </c>
      <c r="H23" s="54">
        <v>22.64</v>
      </c>
      <c r="I23" s="11">
        <f t="shared" ref="I23:I25" si="2">ROUNDDOWN((G23*H23),2)</f>
        <v>17.8</v>
      </c>
    </row>
    <row r="24" spans="1:9" ht="40.200000000000003" x14ac:dyDescent="0.3">
      <c r="A24" s="12" t="s">
        <v>35</v>
      </c>
      <c r="B24" s="61">
        <v>93382</v>
      </c>
      <c r="C24" s="51" t="s">
        <v>53</v>
      </c>
      <c r="D24" s="46">
        <v>5903</v>
      </c>
      <c r="E24" s="62" t="s">
        <v>37</v>
      </c>
      <c r="F24" s="46" t="s">
        <v>25</v>
      </c>
      <c r="G24" s="48">
        <v>5.9999999999999995E-4</v>
      </c>
      <c r="H24" s="54">
        <v>77.37</v>
      </c>
      <c r="I24" s="11">
        <f t="shared" si="2"/>
        <v>0.04</v>
      </c>
    </row>
    <row r="25" spans="1:9" ht="40.200000000000003" x14ac:dyDescent="0.3">
      <c r="A25" s="12" t="s">
        <v>35</v>
      </c>
      <c r="B25" s="61">
        <v>93382</v>
      </c>
      <c r="C25" s="51" t="s">
        <v>53</v>
      </c>
      <c r="D25" s="46">
        <v>5901</v>
      </c>
      <c r="E25" s="62" t="s">
        <v>38</v>
      </c>
      <c r="F25" s="46" t="s">
        <v>26</v>
      </c>
      <c r="G25" s="48">
        <v>5.4000000000000003E-3</v>
      </c>
      <c r="H25" s="54">
        <v>325.22000000000003</v>
      </c>
      <c r="I25" s="11">
        <f t="shared" si="2"/>
        <v>1.75</v>
      </c>
    </row>
    <row r="26" spans="1:9" ht="15.6" x14ac:dyDescent="0.3">
      <c r="A26" s="93"/>
      <c r="B26" s="42">
        <v>102332</v>
      </c>
      <c r="C26" s="56"/>
      <c r="D26" s="57"/>
      <c r="E26" s="58"/>
      <c r="F26" s="57"/>
      <c r="G26" s="59"/>
      <c r="H26" s="60"/>
      <c r="I26" s="13">
        <f>SUM(I27:I29)</f>
        <v>1.9</v>
      </c>
    </row>
    <row r="27" spans="1:9" ht="40.200000000000003" x14ac:dyDescent="0.3">
      <c r="A27" s="14" t="s">
        <v>39</v>
      </c>
      <c r="B27" s="45">
        <v>102332</v>
      </c>
      <c r="C27" s="51"/>
      <c r="D27" s="46"/>
      <c r="E27" s="47" t="s">
        <v>40</v>
      </c>
      <c r="F27" s="45" t="s">
        <v>41</v>
      </c>
      <c r="G27" s="48"/>
      <c r="H27" s="49"/>
      <c r="I27" s="11"/>
    </row>
    <row r="28" spans="1:9" ht="53.4" x14ac:dyDescent="0.3">
      <c r="A28" s="12" t="s">
        <v>39</v>
      </c>
      <c r="B28" s="61">
        <v>102332</v>
      </c>
      <c r="C28" s="51" t="s">
        <v>53</v>
      </c>
      <c r="D28" s="46">
        <v>92243</v>
      </c>
      <c r="E28" s="62" t="s">
        <v>42</v>
      </c>
      <c r="F28" s="46" t="s">
        <v>25</v>
      </c>
      <c r="G28" s="48">
        <v>1.8E-3</v>
      </c>
      <c r="H28" s="54">
        <v>83.88</v>
      </c>
      <c r="I28" s="11">
        <f>ROUNDDOWN((G28*H28),2)</f>
        <v>0.15</v>
      </c>
    </row>
    <row r="29" spans="1:9" ht="53.4" x14ac:dyDescent="0.3">
      <c r="A29" s="12" t="s">
        <v>39</v>
      </c>
      <c r="B29" s="61">
        <v>102332</v>
      </c>
      <c r="C29" s="51" t="s">
        <v>53</v>
      </c>
      <c r="D29" s="46">
        <v>92242</v>
      </c>
      <c r="E29" s="62" t="s">
        <v>43</v>
      </c>
      <c r="F29" s="46" t="s">
        <v>26</v>
      </c>
      <c r="G29" s="48">
        <v>4.1999999999999997E-3</v>
      </c>
      <c r="H29" s="54">
        <v>416.9</v>
      </c>
      <c r="I29" s="11">
        <f>ROUNDDOWN((G29*H29),2)</f>
        <v>1.75</v>
      </c>
    </row>
    <row r="30" spans="1:9" ht="15.6" x14ac:dyDescent="0.3">
      <c r="A30" s="93"/>
      <c r="B30" s="42">
        <v>102333</v>
      </c>
      <c r="C30" s="56"/>
      <c r="D30" s="57"/>
      <c r="E30" s="58"/>
      <c r="F30" s="57"/>
      <c r="G30" s="59"/>
      <c r="H30" s="60"/>
      <c r="I30" s="13">
        <f>SUM(I31:I33)</f>
        <v>0.75</v>
      </c>
    </row>
    <row r="31" spans="1:9" ht="40.200000000000003" x14ac:dyDescent="0.3">
      <c r="A31" s="14" t="s">
        <v>39</v>
      </c>
      <c r="B31" s="45">
        <v>102333</v>
      </c>
      <c r="C31" s="51"/>
      <c r="D31" s="46"/>
      <c r="E31" s="47" t="s">
        <v>44</v>
      </c>
      <c r="F31" s="45" t="s">
        <v>41</v>
      </c>
      <c r="G31" s="48"/>
      <c r="H31" s="49"/>
      <c r="I31" s="11"/>
    </row>
    <row r="32" spans="1:9" ht="53.4" x14ac:dyDescent="0.3">
      <c r="A32" s="12" t="s">
        <v>39</v>
      </c>
      <c r="B32" s="61">
        <v>102333</v>
      </c>
      <c r="C32" s="51" t="s">
        <v>53</v>
      </c>
      <c r="D32" s="46">
        <v>92243</v>
      </c>
      <c r="E32" s="62" t="s">
        <v>42</v>
      </c>
      <c r="F32" s="46" t="s">
        <v>25</v>
      </c>
      <c r="G32" s="48">
        <v>6.9999999999999999E-4</v>
      </c>
      <c r="H32" s="54">
        <v>83.88</v>
      </c>
      <c r="I32" s="11">
        <f>ROUNDDOWN((G32*H32),2)</f>
        <v>0.05</v>
      </c>
    </row>
    <row r="33" spans="1:10" ht="53.4" x14ac:dyDescent="0.3">
      <c r="A33" s="12" t="s">
        <v>39</v>
      </c>
      <c r="B33" s="61">
        <v>102333</v>
      </c>
      <c r="C33" s="51" t="s">
        <v>53</v>
      </c>
      <c r="D33" s="46">
        <v>92242</v>
      </c>
      <c r="E33" s="62" t="s">
        <v>43</v>
      </c>
      <c r="F33" s="46" t="s">
        <v>26</v>
      </c>
      <c r="G33" s="48">
        <v>1.6999999999999999E-3</v>
      </c>
      <c r="H33" s="54">
        <v>416.9</v>
      </c>
      <c r="I33" s="11">
        <f>ROUNDDOWN((G33*H33),2)</f>
        <v>0.7</v>
      </c>
    </row>
    <row r="34" spans="1:10" ht="15.6" x14ac:dyDescent="0.3">
      <c r="A34" s="93"/>
      <c r="B34" s="90">
        <v>95880</v>
      </c>
      <c r="C34" s="63"/>
      <c r="D34" s="63"/>
      <c r="E34" s="64"/>
      <c r="F34" s="65"/>
      <c r="G34" s="66"/>
      <c r="H34" s="67"/>
      <c r="I34" s="33">
        <f>I36+I37</f>
        <v>1.27</v>
      </c>
    </row>
    <row r="35" spans="1:10" ht="27" x14ac:dyDescent="0.3">
      <c r="A35" s="14" t="s">
        <v>39</v>
      </c>
      <c r="B35" s="68">
        <v>95880</v>
      </c>
      <c r="C35" s="69"/>
      <c r="D35" s="69"/>
      <c r="E35" s="47" t="s">
        <v>49</v>
      </c>
      <c r="F35" s="74" t="s">
        <v>41</v>
      </c>
      <c r="G35" s="87"/>
      <c r="H35" s="88" t="s">
        <v>11</v>
      </c>
      <c r="I35" s="34"/>
    </row>
    <row r="36" spans="1:10" ht="40.200000000000003" x14ac:dyDescent="0.3">
      <c r="A36" s="93" t="s">
        <v>39</v>
      </c>
      <c r="B36" s="70">
        <v>95880</v>
      </c>
      <c r="C36" s="51" t="s">
        <v>53</v>
      </c>
      <c r="D36" s="69">
        <v>89884</v>
      </c>
      <c r="E36" s="62" t="s">
        <v>47</v>
      </c>
      <c r="F36" s="75" t="s">
        <v>25</v>
      </c>
      <c r="G36" s="87">
        <v>1.2999999999999999E-3</v>
      </c>
      <c r="H36" s="78">
        <v>95.49</v>
      </c>
      <c r="I36" s="35">
        <f>ROUNDDOWN(G36*H36,2)</f>
        <v>0.12</v>
      </c>
    </row>
    <row r="37" spans="1:10" ht="40.200000000000003" x14ac:dyDescent="0.3">
      <c r="A37" s="93" t="s">
        <v>39</v>
      </c>
      <c r="B37" s="70">
        <v>95880</v>
      </c>
      <c r="C37" s="51" t="s">
        <v>53</v>
      </c>
      <c r="D37" s="69">
        <v>89883</v>
      </c>
      <c r="E37" s="62" t="s">
        <v>48</v>
      </c>
      <c r="F37" s="75" t="s">
        <v>26</v>
      </c>
      <c r="G37" s="87">
        <v>3.0999999999999999E-3</v>
      </c>
      <c r="H37" s="78">
        <v>373.49</v>
      </c>
      <c r="I37" s="35">
        <f>ROUNDDOWN(G37*H37,2)</f>
        <v>1.1499999999999999</v>
      </c>
    </row>
    <row r="38" spans="1:10" ht="15.6" x14ac:dyDescent="0.3">
      <c r="A38" s="94"/>
      <c r="B38" s="90">
        <v>95430</v>
      </c>
      <c r="C38" s="71"/>
      <c r="D38" s="71"/>
      <c r="E38" s="71"/>
      <c r="F38" s="40"/>
      <c r="G38" s="40"/>
      <c r="H38" s="40"/>
      <c r="I38" s="13">
        <f>I40+I41</f>
        <v>0.48</v>
      </c>
    </row>
    <row r="39" spans="1:10" ht="40.200000000000003" x14ac:dyDescent="0.3">
      <c r="A39" s="14" t="s">
        <v>39</v>
      </c>
      <c r="B39" s="68">
        <v>95430</v>
      </c>
      <c r="C39" s="69"/>
      <c r="D39" s="69"/>
      <c r="E39" s="47" t="s">
        <v>57</v>
      </c>
      <c r="F39" s="74" t="s">
        <v>41</v>
      </c>
      <c r="G39" s="87"/>
      <c r="H39" s="74" t="s">
        <v>11</v>
      </c>
      <c r="I39" s="15"/>
    </row>
    <row r="40" spans="1:10" ht="40.200000000000003" x14ac:dyDescent="0.3">
      <c r="A40" s="93" t="s">
        <v>39</v>
      </c>
      <c r="B40" s="70">
        <v>95430</v>
      </c>
      <c r="C40" s="51" t="s">
        <v>53</v>
      </c>
      <c r="D40" s="69">
        <v>89884</v>
      </c>
      <c r="E40" s="62" t="s">
        <v>47</v>
      </c>
      <c r="F40" s="75" t="s">
        <v>25</v>
      </c>
      <c r="G40" s="87">
        <v>5.0000000000000001E-4</v>
      </c>
      <c r="H40" s="78">
        <v>95.49</v>
      </c>
      <c r="I40" s="11">
        <f>ROUNDDOWN(G40*H40,2)</f>
        <v>0.04</v>
      </c>
    </row>
    <row r="41" spans="1:10" ht="40.200000000000003" x14ac:dyDescent="0.3">
      <c r="A41" s="93" t="s">
        <v>39</v>
      </c>
      <c r="B41" s="70">
        <v>95430</v>
      </c>
      <c r="C41" s="51" t="s">
        <v>53</v>
      </c>
      <c r="D41" s="69">
        <v>89883</v>
      </c>
      <c r="E41" s="62" t="s">
        <v>48</v>
      </c>
      <c r="F41" s="75" t="s">
        <v>26</v>
      </c>
      <c r="G41" s="87">
        <v>1.1999999999999999E-3</v>
      </c>
      <c r="H41" s="78">
        <v>373.49</v>
      </c>
      <c r="I41" s="11">
        <f>ROUNDDOWN(G41*H41,2)</f>
        <v>0.44</v>
      </c>
    </row>
    <row r="42" spans="1:10" hidden="1" x14ac:dyDescent="0.3">
      <c r="A42" s="94"/>
      <c r="B42" s="72">
        <v>95880</v>
      </c>
      <c r="C42" s="73"/>
      <c r="D42" s="71"/>
      <c r="E42" s="71"/>
      <c r="F42" s="71"/>
      <c r="G42" s="71"/>
      <c r="H42" s="71"/>
      <c r="I42" s="17">
        <f>I43</f>
        <v>1.27</v>
      </c>
    </row>
    <row r="43" spans="1:10" ht="27" hidden="1" x14ac:dyDescent="0.3">
      <c r="A43" s="14" t="s">
        <v>39</v>
      </c>
      <c r="B43" s="74">
        <v>95880</v>
      </c>
      <c r="C43" s="75"/>
      <c r="D43" s="75"/>
      <c r="E43" s="47" t="s">
        <v>49</v>
      </c>
      <c r="F43" s="74" t="s">
        <v>41</v>
      </c>
      <c r="G43" s="76"/>
      <c r="H43" s="74" t="s">
        <v>11</v>
      </c>
      <c r="I43" s="18">
        <f>I44+I45</f>
        <v>1.27</v>
      </c>
      <c r="J43" s="1"/>
    </row>
    <row r="44" spans="1:10" ht="40.200000000000003" hidden="1" x14ac:dyDescent="0.3">
      <c r="A44" s="19" t="s">
        <v>39</v>
      </c>
      <c r="B44" s="77">
        <v>95880</v>
      </c>
      <c r="C44" s="51" t="s">
        <v>53</v>
      </c>
      <c r="D44" s="75">
        <v>89884</v>
      </c>
      <c r="E44" s="62" t="s">
        <v>47</v>
      </c>
      <c r="F44" s="75" t="s">
        <v>25</v>
      </c>
      <c r="G44" s="76">
        <v>1.2999999999999999E-3</v>
      </c>
      <c r="H44" s="78">
        <v>95.49</v>
      </c>
      <c r="I44" s="18">
        <f>ROUNDDOWN(G44*H44,2)</f>
        <v>0.12</v>
      </c>
      <c r="J44" s="1"/>
    </row>
    <row r="45" spans="1:10" ht="40.799999999999997" hidden="1" thickBot="1" x14ac:dyDescent="0.35">
      <c r="A45" s="20" t="s">
        <v>39</v>
      </c>
      <c r="B45" s="21">
        <v>95880</v>
      </c>
      <c r="C45" s="22" t="s">
        <v>53</v>
      </c>
      <c r="D45" s="23">
        <v>89883</v>
      </c>
      <c r="E45" s="24" t="s">
        <v>48</v>
      </c>
      <c r="F45" s="23" t="s">
        <v>26</v>
      </c>
      <c r="G45" s="25">
        <v>3.0999999999999999E-3</v>
      </c>
      <c r="H45" s="26">
        <v>373.49</v>
      </c>
      <c r="I45" s="27">
        <f>ROUNDDOWN(G45*H45,2)</f>
        <v>1.1499999999999999</v>
      </c>
      <c r="J45" s="1"/>
    </row>
    <row r="46" spans="1:10" x14ac:dyDescent="0.3">
      <c r="A46" s="19"/>
      <c r="B46" s="91">
        <v>97918</v>
      </c>
      <c r="C46" s="79"/>
      <c r="D46" s="80"/>
      <c r="E46" s="64"/>
      <c r="F46" s="80"/>
      <c r="G46" s="81"/>
      <c r="H46" s="82"/>
      <c r="I46" s="16">
        <f>I48+I49</f>
        <v>2.06</v>
      </c>
      <c r="J46" s="1"/>
    </row>
    <row r="47" spans="1:10" ht="27" x14ac:dyDescent="0.3">
      <c r="A47" s="14" t="s">
        <v>39</v>
      </c>
      <c r="B47" s="36">
        <v>97918</v>
      </c>
      <c r="C47" s="52"/>
      <c r="D47" s="52"/>
      <c r="E47" s="47" t="s">
        <v>54</v>
      </c>
      <c r="F47" s="36" t="s">
        <v>41</v>
      </c>
      <c r="G47" s="53"/>
      <c r="H47" s="36" t="s">
        <v>11</v>
      </c>
      <c r="I47" s="6"/>
    </row>
    <row r="48" spans="1:10" ht="40.200000000000003" x14ac:dyDescent="0.3">
      <c r="A48" s="19" t="s">
        <v>39</v>
      </c>
      <c r="B48" s="83">
        <v>97918</v>
      </c>
      <c r="C48" s="51" t="s">
        <v>53</v>
      </c>
      <c r="D48" s="52">
        <v>67827</v>
      </c>
      <c r="E48" s="62" t="s">
        <v>55</v>
      </c>
      <c r="F48" s="84" t="s">
        <v>25</v>
      </c>
      <c r="G48" s="85">
        <v>4.0000000000000001E-3</v>
      </c>
      <c r="H48" s="86">
        <v>69.12</v>
      </c>
      <c r="I48" s="18">
        <f>ROUNDDOWN(G48*H48,2)</f>
        <v>0.27</v>
      </c>
    </row>
    <row r="49" spans="1:9" ht="40.200000000000003" x14ac:dyDescent="0.3">
      <c r="A49" s="19" t="s">
        <v>39</v>
      </c>
      <c r="B49" s="83">
        <v>97918</v>
      </c>
      <c r="C49" s="51" t="s">
        <v>53</v>
      </c>
      <c r="D49" s="52">
        <v>67826</v>
      </c>
      <c r="E49" s="62" t="s">
        <v>56</v>
      </c>
      <c r="F49" s="84" t="s">
        <v>26</v>
      </c>
      <c r="G49" s="85">
        <v>9.2999999999999992E-3</v>
      </c>
      <c r="H49" s="86">
        <v>193.5</v>
      </c>
      <c r="I49" s="18">
        <f>ROUNDDOWN(G49*H49,2)</f>
        <v>1.79</v>
      </c>
    </row>
    <row r="50" spans="1:9" ht="15" thickBot="1" x14ac:dyDescent="0.35">
      <c r="A50" s="30"/>
      <c r="B50" s="31"/>
      <c r="C50" s="31"/>
      <c r="D50" s="31"/>
      <c r="E50" s="31"/>
      <c r="F50" s="31"/>
      <c r="G50" s="31"/>
      <c r="H50" s="31"/>
      <c r="I50" s="32"/>
    </row>
  </sheetData>
  <mergeCells count="1">
    <mergeCell ref="H8:I8"/>
  </mergeCells>
  <pageMargins left="0.23622047244094491" right="0.23622047244094491" top="0.55118110236220474" bottom="0.38976377952755908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SINAPI</vt:lpstr>
      <vt:lpstr>SINAPI!Area_de_impressao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Barbosa</dc:creator>
  <cp:lastModifiedBy>Guilherme Barbosa</cp:lastModifiedBy>
  <cp:lastPrinted>2025-06-11T12:39:25Z</cp:lastPrinted>
  <dcterms:created xsi:type="dcterms:W3CDTF">2025-05-23T13:21:26Z</dcterms:created>
  <dcterms:modified xsi:type="dcterms:W3CDTF">2025-06-18T20:00:26Z</dcterms:modified>
</cp:coreProperties>
</file>