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PREFEITURA\ANO - 2025\PROCESSOS\PROCESSO - MUROS CONTENÇÃO\LICITAÇÃO\PROCESSO REVISADO\"/>
    </mc:Choice>
  </mc:AlternateContent>
  <bookViews>
    <workbookView xWindow="0" yWindow="0" windowWidth="28800" windowHeight="11580"/>
  </bookViews>
  <sheets>
    <sheet name="Planilha1" sheetId="1" r:id="rId1"/>
  </sheets>
  <definedNames>
    <definedName name="_xlnm.Print_Titles" localSheetId="0">Planilha1!$1:$7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1" i="1" l="1"/>
  <c r="H60" i="1"/>
  <c r="H59" i="1"/>
  <c r="H58" i="1"/>
  <c r="H56" i="1"/>
  <c r="H55" i="1"/>
  <c r="H54" i="1"/>
  <c r="H53" i="1" s="1"/>
  <c r="H52" i="1"/>
  <c r="H51" i="1"/>
  <c r="H50" i="1"/>
  <c r="H49" i="1"/>
  <c r="H48" i="1"/>
  <c r="H47" i="1"/>
  <c r="H46" i="1"/>
  <c r="H45" i="1"/>
  <c r="H44" i="1"/>
  <c r="H43" i="1"/>
  <c r="H42" i="1"/>
  <c r="H41" i="1"/>
  <c r="H35" i="1" s="1"/>
  <c r="H40" i="1"/>
  <c r="H39" i="1"/>
  <c r="H38" i="1"/>
  <c r="H37" i="1"/>
  <c r="H36" i="1"/>
  <c r="H34" i="1"/>
  <c r="H33" i="1"/>
  <c r="H32" i="1"/>
  <c r="H31" i="1"/>
  <c r="H30" i="1"/>
  <c r="H29" i="1"/>
  <c r="H28" i="1"/>
  <c r="H27" i="1"/>
  <c r="H26" i="1"/>
  <c r="H25" i="1"/>
  <c r="H24" i="1"/>
  <c r="H23" i="1"/>
  <c r="H22" i="1"/>
  <c r="H21" i="1" s="1"/>
  <c r="H20" i="1"/>
  <c r="H19" i="1"/>
  <c r="H10" i="1" s="1"/>
  <c r="H18" i="1"/>
  <c r="H17" i="1"/>
  <c r="H16" i="1"/>
  <c r="H15" i="1"/>
  <c r="H14" i="1"/>
  <c r="H13" i="1"/>
  <c r="H12" i="1"/>
  <c r="H11" i="1"/>
  <c r="H9" i="1"/>
  <c r="H8" i="1"/>
  <c r="H57" i="1" l="1"/>
  <c r="H63" i="1" s="1"/>
</calcChain>
</file>

<file path=xl/sharedStrings.xml><?xml version="1.0" encoding="utf-8"?>
<sst xmlns="http://schemas.openxmlformats.org/spreadsheetml/2006/main" count="199" uniqueCount="166">
  <si>
    <t>PLANILHA DE ORÇAMENTO</t>
  </si>
  <si>
    <t>OBRA:</t>
  </si>
  <si>
    <t>EXECUÇÃO DE SISTEMAS DE CONTENÇÃO EM DIVERSOS LOCAIS DO MUNICIPIO DE JOÃO MONLEVADE</t>
  </si>
  <si>
    <t>END.:</t>
  </si>
  <si>
    <t xml:space="preserve">DIVERSOS LOCAIS DO MUNICIPIO </t>
  </si>
  <si>
    <t>REF.:</t>
  </si>
  <si>
    <t>SINAPI 07/2025, SETOP 04/2025 E COMPOSIÇÃO PRÓPRIA</t>
  </si>
  <si>
    <t>OBS.:</t>
  </si>
  <si>
    <t>Todos os serviços deverão estar em conformidade com as respectivas normas e especificações atualizadas da Associação Brasileira de Normas Técnicas (ABNT). Todos os serviços incluem mão de obra e fornecimento de todos os materiais necessários.</t>
  </si>
  <si>
    <t>BDI %</t>
  </si>
  <si>
    <t>ITEM</t>
  </si>
  <si>
    <t xml:space="preserve">CODIGO DE REF.  </t>
  </si>
  <si>
    <t>DESCRIÇÃO</t>
  </si>
  <si>
    <t>UNIDADE</t>
  </si>
  <si>
    <t>QUANTIDADE</t>
  </si>
  <si>
    <t>PREÇO UNITÁRIO S/ BDI</t>
  </si>
  <si>
    <t>PREÇO UNITÁRIO C/ BDI</t>
  </si>
  <si>
    <t>TOTAL</t>
  </si>
  <si>
    <t>ADMINISTRAÇÃO LOCAL</t>
  </si>
  <si>
    <t>1.1</t>
  </si>
  <si>
    <t>COMPO 01</t>
  </si>
  <si>
    <t>UNID</t>
  </si>
  <si>
    <t>CANTEIRO DE OBRA / SERVIÇOS PRELIMINARES</t>
  </si>
  <si>
    <t>2.1</t>
  </si>
  <si>
    <t xml:space="preserve">ED-16660 </t>
  </si>
  <si>
    <t>FORNECIMENTO E COLOCAÇÃO DE PLACA DE OBRA EM CHAPA GALVANIZADA #26, ESP. 0,45 MM, PLOTADA COM ADESIVO VINÍLICO, AFIXADA COM REBITES 4,8X40 MM, EM ESTRUTURA METÁLICA DE METALON 20X20 MM, ESP. 1,25 MM, INCLUSIVE SUPORTE EM EUCALIPTO AUTOCLAVADO PINTADO COM TINTA PVA DUAS (2) DEMÃOS</t>
  </si>
  <si>
    <t>M2</t>
  </si>
  <si>
    <t>2.2</t>
  </si>
  <si>
    <t>ED-16350</t>
  </si>
  <si>
    <t>LOCAÇÃO DE CONTAINER COM ISOLAMENTO TÉRMICO, TIPO 3, PARA DEPÓSITO / FERRAMENTARIA DE OBRA, COM MEDIDAS REFERENCIAIS DE (6) METROS COMPRIMENTO, (2,3) METROS LARGURA E (2,5) METROS ALTURA ÚTIL INTERNA, INCLUSIVE LIGAÇÕES ELÉTRICAS INTERNAS, EXCLUSIVE MOBILIZAÇÃO/ DESMOBILIZAÇÃO E LIGAÇÕES PROVISÓRIAS EXTERNAS</t>
  </si>
  <si>
    <t>MÊS</t>
  </si>
  <si>
    <t>2.3</t>
  </si>
  <si>
    <t xml:space="preserve">ED-50137 </t>
  </si>
  <si>
    <t>MOBILIZAÇÃO E DESMOBILIZAÇÃO DE CONTAINER, INCLUSIVE CARGA, DESCARGA E TRANSPORTE EM CAMINHÃO CARROCERIA COM GUINDAUTO (MUNCK), EXCLUSIVE LOCAÇÃO DO CONTAINER</t>
  </si>
  <si>
    <t>U</t>
  </si>
  <si>
    <t>2.4</t>
  </si>
  <si>
    <t xml:space="preserve">ED-27006 </t>
  </si>
  <si>
    <t>CONE PARA SINALIZAÇÃO/ISOLAMENTO DE ÁREAS, ALTURA 75CM , INCLUSIVE FORNECIMENTO E MOVIMENTAÇÃO</t>
  </si>
  <si>
    <t>2.5</t>
  </si>
  <si>
    <t xml:space="preserve">ED-50155 </t>
  </si>
  <si>
    <t>LOCAÇÃO DE BANHEIRO QUÍMICO, DIMENSÃO (110X120X230)CM, LINHA PADRÃO, CONTENDO UMA (1) PIA/HIGIENIZADOR DE MÃOS, INCLUSIVE MANUTENÇÃO E MOBILIZAÇÃO/DESMOBILIZAÇÃO</t>
  </si>
  <si>
    <t>2.6</t>
  </si>
  <si>
    <t>ED-9075</t>
  </si>
  <si>
    <t>FORNECIMENTO DE ANDAIME METÁLICO PARA FACHADA ( LOCAÇÃO), INCLUSIVE PISO METÁLICO E SAPATAS, EXCLUSIVE MONTAGEM E DESMONTAGEM</t>
  </si>
  <si>
    <t>M2XMES</t>
  </si>
  <si>
    <t>2.7</t>
  </si>
  <si>
    <t>ED-48246</t>
  </si>
  <si>
    <t>MONTAGEM E DESMONTAGEM DE ANDAIME METÁLICO PARA FACHADA COM PISO METÁLICO, EXCLUSIVE FORNECIMENTO DO ANDAIME E RODAPÉ/GUARDA-CORPO EM MADEIRA</t>
  </si>
  <si>
    <t>2.8</t>
  </si>
  <si>
    <t>COMPO 02</t>
  </si>
  <si>
    <t>ESCORAMENTO DESCONTÍNUO, COM PRANCHAS VERTICAIS, LONGARINAS E ESTRONCAS DE MADEIRA, REAPROVEITAMENTO (3X), EXCLUSIVE ESCAVAÇÃO</t>
  </si>
  <si>
    <t>2.9</t>
  </si>
  <si>
    <t>CO-28388</t>
  </si>
  <si>
    <t>SONDAGEM A PERCUSSÃO COM ENSAIO DE PENETRAÇÃO PADRÃO (SPT), DIÂMETRO 2.1/2", EXCLUSIVE MOBILIZAÇÃO EDESMOBILIZAÇÃO</t>
  </si>
  <si>
    <t>ML</t>
  </si>
  <si>
    <t>2.10</t>
  </si>
  <si>
    <t>CO-28390</t>
  </si>
  <si>
    <t>MOBILIZAÇÃO E DESMOBILIZAÇÃO DE EQUIPAMENTO DE SONDAGEM A PERCUSSÃO COM ENSAIO DE PENETRAÇÃO PADRÃO (SPT) - (CUSTO FIXO)</t>
  </si>
  <si>
    <t>MOVIMENTAÇÃO DE TERRA</t>
  </si>
  <si>
    <t>3.1</t>
  </si>
  <si>
    <t>ED-51105</t>
  </si>
  <si>
    <t>ESCAVAÇÃO MECÂNICA EM MATERIAL DE 1ª CATEGORIA, INCLUSIVE CARGA EM CAMINHÃO, EXCLUSIVE TRANSPORTE E DESCARGA</t>
  </si>
  <si>
    <t>M3</t>
  </si>
  <si>
    <t>3.2</t>
  </si>
  <si>
    <t xml:space="preserve">ED-51110 </t>
  </si>
  <si>
    <t>ESCAVAÇÃO MANUAL DE TERRA (DESATERRO MANUAL), INCLUSIVE DESCARGA LATERAL, EXCLUSIVE RETIRADA E TRANSPORTE DO MATERIAL ESCAVADO</t>
  </si>
  <si>
    <t>3.3</t>
  </si>
  <si>
    <t xml:space="preserve">ED-51107 </t>
  </si>
  <si>
    <t>ESCAVAÇÃO MANUAL DE VALA COM PROFUNDIDADE MENOR OU IGUAL A 1,5M, INCLUSIVE DESCARGA LATERAL</t>
  </si>
  <si>
    <t>3.4</t>
  </si>
  <si>
    <t>ED-49777</t>
  </si>
  <si>
    <t>ESCAVAÇÃO MANUAL DE TUBULÃO A CÉU ABERTO, INCLUSIVE DESCARGA LATERAL</t>
  </si>
  <si>
    <t>3.5</t>
  </si>
  <si>
    <t>ED-29801</t>
  </si>
  <si>
    <t>PERFURAÇÃO MANUAL DE ESTACA TIPO BROCA A TRADO, INCLUSIVE AFASTAMENTO, EXCLUSIVE ARMAÇÃO, CONCRETO ESTRUTURAL, TRANSPORTE E RETIRADA DO MATERIAL
ESCAVADO</t>
  </si>
  <si>
    <t>3.6</t>
  </si>
  <si>
    <t xml:space="preserve">ED-51096 </t>
  </si>
  <si>
    <t>COMPACTAÇÃO MECANIZADA DE ATERRO COM PLACA VIBRATÓRIA, INCLUSIVE ESPALHAMENTO MANUAL</t>
  </si>
  <si>
    <t>3.7</t>
  </si>
  <si>
    <t>3.8</t>
  </si>
  <si>
    <t xml:space="preserve">ED-51093 </t>
  </si>
  <si>
    <t>APILOAMENTO MANUAL EM FUNDO DE VALA COM SOQUETE, EXCLUSIVE ESCAVAÇÃO</t>
  </si>
  <si>
    <t>3.9</t>
  </si>
  <si>
    <t xml:space="preserve">ED-51094 </t>
  </si>
  <si>
    <t>APILOAMENTO MECANIZADO EM FUNDO DE VALA COM PLACA VIBRATÓRIA, EXCLUSIVE ESCAVAÇÃO</t>
  </si>
  <si>
    <t>3.10</t>
  </si>
  <si>
    <t xml:space="preserve">ED-51131 </t>
  </si>
  <si>
    <t>CARGA MANUAL DE MATERIAL DE QUALQUER NATUREZA SOBRE CAMINHÃO, EXCLUSIVE TRANSPORTE</t>
  </si>
  <si>
    <t>3.11</t>
  </si>
  <si>
    <t xml:space="preserve">ED-51132 </t>
  </si>
  <si>
    <t>CARGA MECÂNICA DE MATERIAL DE QUALQUER NATUREZA SOBRE CAMINHÃO, EXCLUSIVE TRANSPORTE</t>
  </si>
  <si>
    <t>3.12</t>
  </si>
  <si>
    <t>ED-51134</t>
  </si>
  <si>
    <t>TRANSPORTE DE MATERIAL DE QUALQUER NATUREZA CARRINHO DE MÃO 50 M &lt; DMT &lt;= 100 M</t>
  </si>
  <si>
    <t>3.13</t>
  </si>
  <si>
    <t xml:space="preserve">ED-29233 </t>
  </si>
  <si>
    <t>TRANSPORTE DE MATERIAL DE QUALQUER NATUREZA EM CAMINHÃO, DISTÂNCIA MAIOR QUE 10KM E MENOR OU IGUAL A 20KM, DENTRO DO PERÍMETRO URBANO, EXCLUSIVE CARGA, INCLUSIVE DESCARGA</t>
  </si>
  <si>
    <t>M3XKM</t>
  </si>
  <si>
    <t xml:space="preserve">ED-29232 </t>
  </si>
  <si>
    <t>TRANSPORTE DE MATERIAL DE QUALQUER NATUREZA EM CAMINHÃO, DISTÂNCIA MAIOR QUE 5KM E MENOR OU IGUAL A 10KM, DENTRO DO PERÍMETRO URBANO, EXCLUSIVE CARGA, INCLUSIVE DESCARGA</t>
  </si>
  <si>
    <t>M3xKM</t>
  </si>
  <si>
    <t>SISTEMAS DE CONTENÇÃO</t>
  </si>
  <si>
    <t>4.1</t>
  </si>
  <si>
    <t xml:space="preserve">ED-49637 </t>
  </si>
  <si>
    <t>FORNECIMENTO DE CONCRETO ESTRUTURAL, USINADO BOMBEADO, COM FCK 20MPA, INCLUSIVE LANÇAMENTO, ADENSAMENTO E ACABAMENTO</t>
  </si>
  <si>
    <t>4.2</t>
  </si>
  <si>
    <t xml:space="preserve">ED-49778 </t>
  </si>
  <si>
    <t>CONCRETO CICLÓPICO, TRAÇO 1:4:8, PREPARADO EM OBRA COM BETONEIRA, COM ADIÇÃO DE 30% DE PEDRA DE MÃO, INCLUSIVE LANÇAMENTO, ADENSAMENTO E ACABAMENTO</t>
  </si>
  <si>
    <t>4.3</t>
  </si>
  <si>
    <t xml:space="preserve">ED-8471 </t>
  </si>
  <si>
    <t>FÔRMA E DESFORMA DE TÁBUA E SARRAFO, REAPROVEITAMENTO (5X), EXCLUSIVE ESCORAMENTO</t>
  </si>
  <si>
    <t>4.4</t>
  </si>
  <si>
    <t>ED-48298</t>
  </si>
  <si>
    <t>CORTE, DOBRA E MONTAGEM DE AÇO CA-50/60, INCLUSIVE ESPAÇADOR</t>
  </si>
  <si>
    <t>KG</t>
  </si>
  <si>
    <t>4.5</t>
  </si>
  <si>
    <t xml:space="preserve">ENCHIMENTO DE BRITA PARA DRENO, LANÇAMENTO MANUAL. </t>
  </si>
  <si>
    <t>4.6</t>
  </si>
  <si>
    <t>ED-50027</t>
  </si>
  <si>
    <t>FORNECIMENTO E ASSENTAMENTO DE TUBO PVC RÍGIDO, ESGOTO, PBV - SÉRIE NORMAL, DN 50 MM (2"), (BARBACANS)</t>
  </si>
  <si>
    <t>4.7</t>
  </si>
  <si>
    <t>ED-50038</t>
  </si>
  <si>
    <t>FORNECIMENTO E ASSENTAMENTO DE TUBO PVC RÍGIDO, ESGOTO, PBV - SÉRIE REFORÇADO, DN 100 MM (4"), INCLUSIVE CONEXÕES</t>
  </si>
  <si>
    <t>4.8</t>
  </si>
  <si>
    <t xml:space="preserve">ED-5371 </t>
  </si>
  <si>
    <t>TUBO PERFURADO CORRUGADO EM PEAD PARA DRENAGEM, DN 100MM(4"), EXCLUSIVE ESCAVAÇÃO DE VALA E APLICAÇÃO DE MATERIAL DRENANTE</t>
  </si>
  <si>
    <t>4.9</t>
  </si>
  <si>
    <t>CANALETA MEIA CANA PRÉ-MOLDADA DE CONCRETO (D = 30 CM) - FORNECIMENTO E INSTALAÇÃO. AF_08/2021)</t>
  </si>
  <si>
    <t>4.10</t>
  </si>
  <si>
    <t>GEOTÊXTIL NÃO TECIDO 100% POLIÉSTER, RESISTÊNCIA A TRAÇÃO DE 9 KN/M  INSTALADO EM DRENO - FORNECIMENTO E INSTALAÇÃO. AF_07/2021</t>
  </si>
  <si>
    <t>4.11</t>
  </si>
  <si>
    <t xml:space="preserve">CAIXA ENTERRADA HIDRÁULICA RETANGULAR, EM ALVENARIA COM BLOCOS DE CONCRETO, DIMENSÕES INTERNAS: 0,4X0,4X0,4 M PARA REDE DE ESGOTO. </t>
  </si>
  <si>
    <t>UNID.</t>
  </si>
  <si>
    <t>CONTENÇÃO - BLOCO CHEIO</t>
  </si>
  <si>
    <t>5.1</t>
  </si>
  <si>
    <t>ED-48220</t>
  </si>
  <si>
    <t>ALVENARIA DE BLOCO DE CONCRETO CHEIO SEM ARMAÇÃO, EM CONCRETO COM FCK DE 20MPA , ESP. 20CM, PARA REVESTIMENTO, INCLUSIVE ARGAMASSA PARA ASSENTAMENTO (DETALHE D - CADERNO SEDS)</t>
  </si>
  <si>
    <t>5.2</t>
  </si>
  <si>
    <t xml:space="preserve">ED-48194 </t>
  </si>
  <si>
    <t>ALVENARIA DE VEDAÇÃO COM BLOCO DE CONCRETO, ESP. 9CM, COM ACABAMENTO APARENTE, INCLUSIVE ARGAMASSA PARA ASSENTAMENTO</t>
  </si>
  <si>
    <t>LOCAÇÃO DE MAQUINAS E EQUIPAMENTOS</t>
  </si>
  <si>
    <t xml:space="preserve">RETROESCAVADEIRA SOBRE RODAS COM CARREGADEIRA, TRAÇÃO 4X4, POTÊNCIA LÍQ. 88 HP, CAÇAMBA CARREG. CAP. MÍN. 1 M3, CAÇAMBA RETRO CAP. 0,26 M3,
PESO OPERACIONAL MÍN. 6.674 KG, PROFUNDIDADE ESCAVAÇÃO MÁX. 4,37 M - C
HI DIURNO. </t>
  </si>
  <si>
    <t>CHI</t>
  </si>
  <si>
    <t xml:space="preserve">RETROESCAVADEIRA SOBRE RODAS COM CARREGADEIRA, TRAÇÃO 4X4, POTÊNCIA LÍQ. 88 HP, CAÇAMBA CARREG. CAP. MÍN. 1 M3, CAÇAMBA RETRO CAP. 0,26 M3,
PESO OPERACIONAL MÍN. 6.674 KG, PROFUNDIDADE ESCAVAÇÃO MÁX. 4,37 M - C
HP DIURNO. </t>
  </si>
  <si>
    <t>CHP</t>
  </si>
  <si>
    <t>DEMOLIÇÕES</t>
  </si>
  <si>
    <t>7,1</t>
  </si>
  <si>
    <t>ED-48442</t>
  </si>
  <si>
    <t>DEMOLIÇÃO MECANIZADA DE CONCRETO, SEM ARMAÇÃO, COM EQUIPAMENTO ELÉTRICO, INCLUSIVE AFASTAMENTO E EMPILHAMENTO, EXCLUSIVE TRANSPORTE E RETIRADA DO MATERIAL DEMOLIDO</t>
  </si>
  <si>
    <t>7,2</t>
  </si>
  <si>
    <t xml:space="preserve">ED-48443 </t>
  </si>
  <si>
    <t>DEMOLIÇÃO MECANIZADA DE CONCRETO ARMADO, COM EQUIPAMENTO ELÉTRICO, INCLUSIVE AFASTAMENTO E EMPILHAMENTO, EXCLUSIVE TRANSPORTE E RETIRADA DO MATERIAL DEMOLIDO</t>
  </si>
  <si>
    <t>7,3</t>
  </si>
  <si>
    <t xml:space="preserve">ED-48435 </t>
  </si>
  <si>
    <t>DEMOLIÇAO MANUAL, DE ALVENARIA DE TIJOLOS E BLOCOS INCL. AFASTAMENTO</t>
  </si>
  <si>
    <t>COMPLEMENTARES</t>
  </si>
  <si>
    <t xml:space="preserve">ED-51144 </t>
  </si>
  <si>
    <t>PASSEIOS DE CONCRETO E = 8 CM, FCK = 15 MPA PADRÃO PREFEITURA</t>
  </si>
  <si>
    <t>ED-50435</t>
  </si>
  <si>
    <t>PLANTIO DE GRAMA BATATAIS EM PLACAS, INCLUSIVE TERRA VEGETAL E CONSERVAÇÃO POR TRINTA (30) DIAS</t>
  </si>
  <si>
    <t>SERVENTE COM ENCARGOS COMPLEMENTARES (PESSOAL PARA APOIO)</t>
  </si>
  <si>
    <t>H</t>
  </si>
  <si>
    <t>PEDREIRO COM ENCARGOS COMPLEMENTARES (PESSOAL PARA APOIO)</t>
  </si>
  <si>
    <t>VISTO:</t>
  </si>
  <si>
    <t>TOTAL DA OBRA</t>
  </si>
  <si>
    <r>
      <t>DATA:</t>
    </r>
    <r>
      <rPr>
        <sz val="12"/>
        <rFont val="Century Gothic"/>
        <family val="2"/>
      </rPr>
      <t xml:space="preserve"> 25/08/2025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</si>
</sst>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R$&quot;\ * #,##0.00_-;\-&quot;R$&quot;\ * #,##0.00_-;_-&quot;R$&quot;\ * &quot;-&quot;??_-;_-@_-"/>
    <numFmt numFmtId="43" formatCode="_-* #,##0.00_-;\-* #,##0.00_-;_-* &quot;-&quot;??_-;_-@_-"/>
    <numFmt numFmtId="164" formatCode="_(&quot;R$ &quot;* #,##0.00_);_(&quot;R$ &quot;* \(#,##0.00\);_(&quot;R$ &quot;* &quot;-&quot;??_);_(@_)"/>
    <numFmt numFmtId="165" formatCode="&quot;R$&quot;#,##0.00"/>
    <numFmt numFmtId="166" formatCode="&quot;R$&quot;\ #,##0.00"/>
  </numFmts>
  <fonts count="7" x14ac:knownFonts="1">
    <font>
      <sz val="11"/>
      <color theme="1"/>
      <name val="Calibri"/>
      <family val="2"/>
      <scheme val="minor"/>
    </font>
    <font>
      <sz val="11"/>
      <color theme="1"/>
      <name val="Calibri"/>
      <family val="2"/>
      <scheme val="minor"/>
    </font>
    <font>
      <sz val="12"/>
      <name val="Century Gothic"/>
      <family val="2"/>
    </font>
    <font>
      <b/>
      <sz val="12"/>
      <name val="Century Gothic"/>
      <family val="2"/>
    </font>
    <font>
      <b/>
      <sz val="12"/>
      <color indexed="8"/>
      <name val="Century Gothic"/>
      <family val="2"/>
    </font>
    <font>
      <sz val="12"/>
      <color indexed="8"/>
      <name val="Century Gothic"/>
      <family val="2"/>
    </font>
    <font>
      <sz val="1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3" tint="0.79970702230903046"/>
        <bgColor indexed="64"/>
      </patternFill>
    </fill>
    <fill>
      <patternFill patternType="solid">
        <fgColor theme="4" tint="0.59999389629810485"/>
        <bgColor indexed="64"/>
      </patternFill>
    </fill>
  </fills>
  <borders count="2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cellStyleXfs>
  <cellXfs count="107">
    <xf numFmtId="0" fontId="0" fillId="0" borderId="0" xfId="0"/>
    <xf numFmtId="0" fontId="2" fillId="0" borderId="1" xfId="0" applyFont="1" applyFill="1" applyBorder="1" applyAlignment="1">
      <alignment horizontal="left" vertical="distributed" wrapText="1"/>
    </xf>
    <xf numFmtId="0" fontId="3" fillId="0" borderId="2" xfId="0" applyFont="1" applyFill="1" applyBorder="1" applyAlignment="1">
      <alignment horizontal="left" vertical="distributed" wrapText="1"/>
    </xf>
    <xf numFmtId="0" fontId="2" fillId="0" borderId="0" xfId="0" applyFont="1" applyFill="1" applyAlignment="1">
      <alignment vertical="distributed"/>
    </xf>
    <xf numFmtId="49" fontId="3" fillId="0" borderId="4" xfId="0" applyNumberFormat="1" applyFont="1" applyFill="1" applyBorder="1" applyAlignment="1">
      <alignment horizontal="left" vertical="distributed"/>
    </xf>
    <xf numFmtId="49" fontId="3" fillId="0" borderId="4" xfId="0" applyNumberFormat="1" applyFont="1" applyFill="1" applyBorder="1" applyAlignment="1">
      <alignment horizontal="center" vertical="distributed"/>
    </xf>
    <xf numFmtId="44" fontId="3" fillId="0" borderId="5" xfId="1" applyFont="1" applyFill="1" applyBorder="1" applyAlignment="1">
      <alignment horizontal="center" vertical="distributed"/>
    </xf>
    <xf numFmtId="10" fontId="4" fillId="0" borderId="10" xfId="2" applyNumberFormat="1" applyFont="1" applyFill="1" applyBorder="1" applyAlignment="1">
      <alignment horizontal="center" vertical="center"/>
    </xf>
    <xf numFmtId="44" fontId="4" fillId="0" borderId="10" xfId="1" applyFont="1" applyFill="1" applyBorder="1" applyAlignment="1">
      <alignment horizontal="center" vertical="center"/>
    </xf>
    <xf numFmtId="0" fontId="5" fillId="0" borderId="0" xfId="0" applyFont="1" applyFill="1"/>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5" xfId="0" applyFont="1" applyFill="1" applyBorder="1" applyAlignment="1">
      <alignment horizontal="center" vertical="center"/>
    </xf>
    <xf numFmtId="2" fontId="4" fillId="0" borderId="15" xfId="0" applyNumberFormat="1" applyFont="1" applyFill="1" applyBorder="1" applyAlignment="1">
      <alignment horizontal="center" vertical="center"/>
    </xf>
    <xf numFmtId="44" fontId="4" fillId="0" borderId="15" xfId="1" applyFont="1" applyFill="1" applyBorder="1" applyAlignment="1">
      <alignment horizontal="center" vertical="center" wrapText="1"/>
    </xf>
    <xf numFmtId="44" fontId="4" fillId="0" borderId="16" xfId="1"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5" xfId="0" applyFont="1" applyFill="1" applyBorder="1" applyAlignment="1">
      <alignment horizontal="center" vertical="center"/>
    </xf>
    <xf numFmtId="2" fontId="4" fillId="2" borderId="5" xfId="0" applyNumberFormat="1" applyFont="1" applyFill="1" applyBorder="1" applyAlignment="1">
      <alignment horizontal="center" vertical="distributed"/>
    </xf>
    <xf numFmtId="44" fontId="3" fillId="2" borderId="6" xfId="1" applyFont="1" applyFill="1" applyBorder="1" applyAlignment="1">
      <alignment horizontal="center" vertical="center"/>
    </xf>
    <xf numFmtId="0" fontId="5" fillId="0" borderId="0" xfId="0" applyFont="1" applyFill="1" applyBorder="1"/>
    <xf numFmtId="0" fontId="2" fillId="0" borderId="4" xfId="0" applyFont="1" applyFill="1" applyBorder="1" applyAlignment="1">
      <alignment horizontal="center" vertical="center"/>
    </xf>
    <xf numFmtId="0" fontId="5" fillId="0" borderId="5" xfId="0" applyFont="1" applyFill="1" applyBorder="1" applyAlignment="1">
      <alignment horizontal="center" vertical="center" wrapText="1"/>
    </xf>
    <xf numFmtId="0" fontId="2" fillId="0" borderId="5" xfId="0" applyFont="1" applyFill="1" applyBorder="1" applyAlignment="1">
      <alignment horizontal="left" vertical="distributed" wrapText="1"/>
    </xf>
    <xf numFmtId="0" fontId="2" fillId="0" borderId="5" xfId="0" applyFont="1" applyFill="1" applyBorder="1" applyAlignment="1">
      <alignment horizontal="center" vertical="center"/>
    </xf>
    <xf numFmtId="2" fontId="5" fillId="0" borderId="5" xfId="0" applyNumberFormat="1" applyFont="1" applyFill="1" applyBorder="1" applyAlignment="1">
      <alignment horizontal="center" vertical="distributed"/>
    </xf>
    <xf numFmtId="165" fontId="2" fillId="0" borderId="5" xfId="0" applyNumberFormat="1" applyFont="1" applyFill="1" applyBorder="1" applyAlignment="1">
      <alignment horizontal="center" vertical="center"/>
    </xf>
    <xf numFmtId="44" fontId="2" fillId="0" borderId="5" xfId="1" applyFont="1" applyFill="1" applyBorder="1" applyAlignment="1">
      <alignment horizontal="center" vertical="center" wrapText="1"/>
    </xf>
    <xf numFmtId="44" fontId="2" fillId="0" borderId="6" xfId="1" applyFont="1" applyFill="1" applyBorder="1" applyAlignment="1">
      <alignment horizontal="center" vertical="center" wrapText="1"/>
    </xf>
    <xf numFmtId="164" fontId="5" fillId="0" borderId="0" xfId="0" applyNumberFormat="1" applyFont="1" applyFill="1" applyBorder="1"/>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5" xfId="0" applyFont="1" applyFill="1" applyBorder="1" applyAlignment="1">
      <alignment horizontal="left" vertical="center" wrapText="1"/>
    </xf>
    <xf numFmtId="0" fontId="2" fillId="2" borderId="5" xfId="0" applyFont="1" applyFill="1" applyBorder="1" applyAlignment="1">
      <alignment horizontal="center" vertical="center"/>
    </xf>
    <xf numFmtId="2" fontId="2" fillId="2" borderId="5" xfId="0" applyNumberFormat="1" applyFont="1" applyFill="1" applyBorder="1" applyAlignment="1">
      <alignment horizontal="center" vertical="center"/>
    </xf>
    <xf numFmtId="44" fontId="2" fillId="2" borderId="5" xfId="1" applyFont="1" applyFill="1" applyBorder="1" applyAlignment="1">
      <alignment horizontal="center" vertical="center"/>
    </xf>
    <xf numFmtId="44" fontId="2" fillId="2" borderId="5" xfId="1"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xf numFmtId="0" fontId="5" fillId="0" borderId="5" xfId="0" applyFont="1" applyFill="1" applyBorder="1" applyAlignment="1">
      <alignment horizontal="left" vertical="center" wrapText="1"/>
    </xf>
    <xf numFmtId="44" fontId="2" fillId="0" borderId="5" xfId="1" applyFont="1" applyFill="1" applyBorder="1" applyAlignment="1">
      <alignment horizontal="center" vertical="center"/>
    </xf>
    <xf numFmtId="2" fontId="2" fillId="0" borderId="0" xfId="0" applyNumberFormat="1" applyFont="1" applyFill="1"/>
    <xf numFmtId="43" fontId="2" fillId="0" borderId="0" xfId="0" applyNumberFormat="1" applyFont="1" applyFill="1"/>
    <xf numFmtId="0" fontId="2" fillId="0" borderId="5" xfId="0" applyFont="1" applyFill="1" applyBorder="1" applyAlignment="1">
      <alignment horizontal="center" vertical="distributed"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justify" vertical="distributed" wrapText="1"/>
    </xf>
    <xf numFmtId="0" fontId="2" fillId="0" borderId="0" xfId="0" applyFont="1" applyFill="1" applyBorder="1" applyAlignment="1">
      <alignment horizontal="distributed" vertical="distributed"/>
    </xf>
    <xf numFmtId="0" fontId="2" fillId="0" borderId="0" xfId="0" applyFont="1" applyFill="1" applyAlignment="1">
      <alignment horizontal="distributed" vertical="distributed"/>
    </xf>
    <xf numFmtId="0" fontId="2" fillId="0" borderId="5" xfId="0" applyFont="1" applyFill="1" applyBorder="1" applyAlignment="1">
      <alignment horizontal="left" vertical="center" wrapText="1"/>
    </xf>
    <xf numFmtId="44" fontId="2" fillId="0" borderId="6" xfId="1" applyFont="1" applyFill="1" applyBorder="1" applyAlignment="1">
      <alignment horizontal="center" vertical="center"/>
    </xf>
    <xf numFmtId="0" fontId="3" fillId="2" borderId="5" xfId="0" applyFont="1" applyFill="1" applyBorder="1" applyAlignment="1">
      <alignment horizontal="justify" vertical="distributed" wrapText="1"/>
    </xf>
    <xf numFmtId="0" fontId="3" fillId="2" borderId="5" xfId="0" applyFont="1" applyFill="1" applyBorder="1" applyAlignment="1">
      <alignment horizontal="center" vertical="distributed" wrapText="1"/>
    </xf>
    <xf numFmtId="0" fontId="3" fillId="2" borderId="5" xfId="0" applyFont="1" applyFill="1" applyBorder="1" applyAlignment="1">
      <alignment horizontal="center" vertical="center" wrapText="1"/>
    </xf>
    <xf numFmtId="44" fontId="3" fillId="2" borderId="5" xfId="1" applyFont="1" applyFill="1" applyBorder="1" applyAlignment="1">
      <alignment horizontal="center" vertical="center" wrapText="1"/>
    </xf>
    <xf numFmtId="44" fontId="3" fillId="2" borderId="6" xfId="1"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3" borderId="4" xfId="0" applyFont="1" applyFill="1" applyBorder="1" applyAlignment="1">
      <alignment horizontal="distributed" vertical="distributed"/>
    </xf>
    <xf numFmtId="0" fontId="3" fillId="3" borderId="5" xfId="0" applyFont="1" applyFill="1" applyBorder="1" applyAlignment="1">
      <alignment horizontal="distributed" vertical="distributed" wrapText="1"/>
    </xf>
    <xf numFmtId="0" fontId="3" fillId="3" borderId="5" xfId="0" applyFont="1" applyFill="1" applyBorder="1" applyAlignment="1">
      <alignment horizontal="justify" vertical="distributed" wrapText="1"/>
    </xf>
    <xf numFmtId="0" fontId="3" fillId="3" borderId="5" xfId="0" applyFont="1" applyFill="1" applyBorder="1" applyAlignment="1">
      <alignment horizontal="center" vertical="center"/>
    </xf>
    <xf numFmtId="2" fontId="4" fillId="3" borderId="5" xfId="0" applyNumberFormat="1" applyFont="1" applyFill="1" applyBorder="1" applyAlignment="1">
      <alignment horizontal="center" vertical="center"/>
    </xf>
    <xf numFmtId="49" fontId="2" fillId="0" borderId="4" xfId="0" applyNumberFormat="1" applyFont="1" applyBorder="1" applyAlignment="1">
      <alignment horizontal="center" vertical="center" wrapText="1" shrinkToFit="1"/>
    </xf>
    <xf numFmtId="49" fontId="2" fillId="0" borderId="5" xfId="0" applyNumberFormat="1" applyFont="1" applyFill="1" applyBorder="1" applyAlignment="1">
      <alignment horizontal="center" vertical="center" wrapText="1" shrinkToFit="1"/>
    </xf>
    <xf numFmtId="49" fontId="2" fillId="0" borderId="5" xfId="0" applyNumberFormat="1" applyFont="1" applyBorder="1" applyAlignment="1">
      <alignment vertical="center" wrapText="1" shrinkToFit="1"/>
    </xf>
    <xf numFmtId="0" fontId="2" fillId="0" borderId="5" xfId="0" applyFont="1" applyBorder="1" applyAlignment="1">
      <alignment horizontal="center" vertical="center"/>
    </xf>
    <xf numFmtId="166" fontId="5" fillId="0" borderId="5" xfId="3" applyNumberFormat="1" applyFont="1" applyBorder="1" applyAlignment="1">
      <alignment horizontal="center" vertical="center" wrapText="1"/>
    </xf>
    <xf numFmtId="0" fontId="2" fillId="4" borderId="5" xfId="0" applyFont="1" applyFill="1" applyBorder="1" applyAlignment="1">
      <alignment horizontal="center" vertical="distributed" wrapText="1"/>
    </xf>
    <xf numFmtId="0" fontId="2" fillId="0" borderId="5" xfId="0" applyFont="1" applyBorder="1" applyAlignment="1">
      <alignment horizontal="left" vertical="distributed" wrapText="1"/>
    </xf>
    <xf numFmtId="0" fontId="2" fillId="0" borderId="5" xfId="0" applyFont="1" applyBorder="1" applyAlignment="1">
      <alignment horizontal="center" vertical="center" wrapText="1"/>
    </xf>
    <xf numFmtId="0" fontId="2" fillId="0" borderId="17" xfId="0" applyFont="1" applyFill="1" applyBorder="1" applyAlignment="1">
      <alignment horizontal="center" vertical="center"/>
    </xf>
    <xf numFmtId="0" fontId="2" fillId="0" borderId="18" xfId="0" applyFont="1" applyFill="1" applyBorder="1" applyAlignment="1">
      <alignment horizontal="center" vertical="distributed" wrapText="1"/>
    </xf>
    <xf numFmtId="0" fontId="2" fillId="0" borderId="18" xfId="0" applyFont="1" applyFill="1" applyBorder="1" applyAlignment="1">
      <alignment horizontal="justify" vertical="distributed" wrapText="1"/>
    </xf>
    <xf numFmtId="0" fontId="2" fillId="0" borderId="18" xfId="0" applyFont="1" applyFill="1" applyBorder="1" applyAlignment="1">
      <alignment horizontal="center" vertical="center" wrapText="1"/>
    </xf>
    <xf numFmtId="2" fontId="2" fillId="0" borderId="18" xfId="0" applyNumberFormat="1" applyFont="1" applyFill="1" applyBorder="1" applyAlignment="1">
      <alignment horizontal="center" vertical="center"/>
    </xf>
    <xf numFmtId="44" fontId="2" fillId="0" borderId="18" xfId="1" applyFont="1" applyFill="1" applyBorder="1" applyAlignment="1">
      <alignment horizontal="center" vertical="center" wrapText="1"/>
    </xf>
    <xf numFmtId="44" fontId="2" fillId="0" borderId="19" xfId="1" applyFont="1" applyFill="1" applyBorder="1" applyAlignment="1">
      <alignment horizontal="center" vertical="center" wrapText="1"/>
    </xf>
    <xf numFmtId="44" fontId="3" fillId="0" borderId="23" xfId="1" applyFont="1" applyFill="1" applyBorder="1" applyAlignment="1">
      <alignment horizontal="center" vertical="center"/>
    </xf>
    <xf numFmtId="0" fontId="2" fillId="0" borderId="0" xfId="0" applyFont="1" applyFill="1" applyBorder="1"/>
    <xf numFmtId="0" fontId="2" fillId="0" borderId="0" xfId="0" applyFont="1" applyFill="1" applyBorder="1" applyAlignment="1">
      <alignment horizontal="center"/>
    </xf>
    <xf numFmtId="0" fontId="2" fillId="0" borderId="0" xfId="0" applyFont="1" applyFill="1" applyBorder="1" applyAlignment="1">
      <alignment wrapText="1"/>
    </xf>
    <xf numFmtId="2" fontId="2" fillId="0" borderId="0" xfId="0" applyNumberFormat="1" applyFont="1" applyFill="1" applyBorder="1"/>
    <xf numFmtId="44" fontId="2" fillId="0" borderId="0" xfId="1" applyFont="1" applyFill="1" applyBorder="1"/>
    <xf numFmtId="44" fontId="2" fillId="0" borderId="0" xfId="1" applyFont="1" applyFill="1" applyBorder="1" applyAlignment="1">
      <alignment horizontal="center"/>
    </xf>
    <xf numFmtId="0" fontId="2" fillId="0" borderId="0" xfId="0" applyFont="1" applyFill="1" applyAlignment="1">
      <alignment horizontal="center"/>
    </xf>
    <xf numFmtId="0" fontId="2" fillId="0" borderId="0" xfId="0" applyFont="1" applyFill="1" applyAlignment="1">
      <alignment wrapText="1"/>
    </xf>
    <xf numFmtId="44" fontId="2" fillId="0" borderId="0" xfId="1" applyFont="1" applyFill="1"/>
    <xf numFmtId="44" fontId="2" fillId="0" borderId="0" xfId="1" applyFont="1" applyFill="1" applyAlignment="1">
      <alignment horizontal="center"/>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1" xfId="0" applyFont="1" applyFill="1" applyBorder="1" applyAlignment="1">
      <alignment horizontal="center" vertical="center"/>
    </xf>
    <xf numFmtId="2" fontId="3" fillId="0" borderId="2" xfId="0" applyNumberFormat="1" applyFont="1" applyFill="1" applyBorder="1" applyAlignment="1">
      <alignment horizontal="center" vertical="distributed"/>
    </xf>
    <xf numFmtId="0" fontId="3" fillId="0" borderId="2" xfId="0" applyFont="1" applyFill="1" applyBorder="1" applyAlignment="1">
      <alignment horizontal="center" vertical="distributed" wrapText="1"/>
    </xf>
    <xf numFmtId="0" fontId="3" fillId="0" borderId="3" xfId="0" applyFont="1" applyFill="1" applyBorder="1" applyAlignment="1">
      <alignment horizontal="center" vertical="distributed" wrapText="1"/>
    </xf>
    <xf numFmtId="0" fontId="3" fillId="0" borderId="5" xfId="0" applyFont="1" applyFill="1" applyBorder="1" applyAlignment="1">
      <alignment horizontal="center" vertical="distributed" wrapText="1"/>
    </xf>
    <xf numFmtId="0" fontId="3" fillId="0" borderId="6" xfId="0" applyFont="1" applyFill="1" applyBorder="1" applyAlignment="1">
      <alignment horizontal="center" vertical="distributed" wrapText="1"/>
    </xf>
    <xf numFmtId="49" fontId="2" fillId="0" borderId="5" xfId="0" applyNumberFormat="1" applyFont="1" applyFill="1" applyBorder="1" applyAlignment="1">
      <alignment horizontal="left" vertical="distributed"/>
    </xf>
    <xf numFmtId="49" fontId="3" fillId="0" borderId="5" xfId="0" applyNumberFormat="1" applyFont="1" applyFill="1" applyBorder="1" applyAlignment="1">
      <alignment horizontal="left" vertical="distributed"/>
    </xf>
    <xf numFmtId="49" fontId="3" fillId="0" borderId="7" xfId="0" applyNumberFormat="1" applyFont="1" applyFill="1" applyBorder="1" applyAlignment="1">
      <alignment horizontal="left" vertical="distributed"/>
    </xf>
    <xf numFmtId="49" fontId="3" fillId="0" borderId="8" xfId="0" applyNumberFormat="1" applyFont="1" applyFill="1" applyBorder="1" applyAlignment="1">
      <alignment horizontal="left" vertical="distributed"/>
    </xf>
    <xf numFmtId="49" fontId="3" fillId="0" borderId="9" xfId="0" applyNumberFormat="1" applyFont="1" applyFill="1" applyBorder="1" applyAlignment="1">
      <alignment horizontal="left" vertical="distributed"/>
    </xf>
  </cellXfs>
  <cellStyles count="4">
    <cellStyle name="Moeda" xfId="1" builtinId="4"/>
    <cellStyle name="Normal" xfId="0" builtinId="0"/>
    <cellStyle name="Normal 2 3" xfId="3"/>
    <cellStyle name="Porcentagem"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1063625</xdr:colOff>
      <xdr:row>0</xdr:row>
      <xdr:rowOff>90962</xdr:rowOff>
    </xdr:from>
    <xdr:to>
      <xdr:col>7</xdr:col>
      <xdr:colOff>635000</xdr:colOff>
      <xdr:row>3</xdr:row>
      <xdr:rowOff>223300</xdr:rowOff>
    </xdr:to>
    <xdr:pic>
      <xdr:nvPicPr>
        <xdr:cNvPr id="2" name="Imagem 2" descr="logo PMJ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1000" y="90962"/>
          <a:ext cx="3302000" cy="1116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tabSelected="1" view="pageBreakPreview" topLeftCell="A16" zoomScale="60" zoomScaleNormal="100" workbookViewId="0">
      <selection activeCell="H21" sqref="H21"/>
    </sheetView>
  </sheetViews>
  <sheetFormatPr defaultRowHeight="17.25" x14ac:dyDescent="0.3"/>
  <cols>
    <col min="1" max="1" width="9.140625" style="40" customWidth="1"/>
    <col min="2" max="2" width="17.42578125" style="85" customWidth="1"/>
    <col min="3" max="3" width="97.7109375" style="86" customWidth="1"/>
    <col min="4" max="4" width="18.140625" style="40" customWidth="1"/>
    <col min="5" max="5" width="20.28515625" style="43" customWidth="1"/>
    <col min="6" max="6" width="16.28515625" style="87" customWidth="1"/>
    <col min="7" max="7" width="19.5703125" style="87" customWidth="1"/>
    <col min="8" max="8" width="27" style="88" customWidth="1"/>
    <col min="9" max="11" width="9.140625" style="40"/>
    <col min="12" max="12" width="11.140625" style="40" bestFit="1" customWidth="1"/>
    <col min="13" max="13" width="16.85546875" style="40" bestFit="1" customWidth="1"/>
    <col min="14" max="256" width="9.140625" style="40"/>
    <col min="257" max="257" width="9.140625" style="40" customWidth="1"/>
    <col min="258" max="258" width="17.42578125" style="40" customWidth="1"/>
    <col min="259" max="259" width="97.7109375" style="40" customWidth="1"/>
    <col min="260" max="260" width="18.140625" style="40" customWidth="1"/>
    <col min="261" max="261" width="20.28515625" style="40" customWidth="1"/>
    <col min="262" max="262" width="16.28515625" style="40" customWidth="1"/>
    <col min="263" max="263" width="19.5703125" style="40" customWidth="1"/>
    <col min="264" max="264" width="25.140625" style="40" bestFit="1" customWidth="1"/>
    <col min="265" max="267" width="9.140625" style="40"/>
    <col min="268" max="268" width="11.140625" style="40" bestFit="1" customWidth="1"/>
    <col min="269" max="269" width="16.85546875" style="40" bestFit="1" customWidth="1"/>
    <col min="270" max="512" width="9.140625" style="40"/>
    <col min="513" max="513" width="9.140625" style="40" customWidth="1"/>
    <col min="514" max="514" width="17.42578125" style="40" customWidth="1"/>
    <col min="515" max="515" width="97.7109375" style="40" customWidth="1"/>
    <col min="516" max="516" width="18.140625" style="40" customWidth="1"/>
    <col min="517" max="517" width="20.28515625" style="40" customWidth="1"/>
    <col min="518" max="518" width="16.28515625" style="40" customWidth="1"/>
    <col min="519" max="519" width="19.5703125" style="40" customWidth="1"/>
    <col min="520" max="520" width="25.140625" style="40" bestFit="1" customWidth="1"/>
    <col min="521" max="523" width="9.140625" style="40"/>
    <col min="524" max="524" width="11.140625" style="40" bestFit="1" customWidth="1"/>
    <col min="525" max="525" width="16.85546875" style="40" bestFit="1" customWidth="1"/>
    <col min="526" max="768" width="9.140625" style="40"/>
    <col min="769" max="769" width="9.140625" style="40" customWidth="1"/>
    <col min="770" max="770" width="17.42578125" style="40" customWidth="1"/>
    <col min="771" max="771" width="97.7109375" style="40" customWidth="1"/>
    <col min="772" max="772" width="18.140625" style="40" customWidth="1"/>
    <col min="773" max="773" width="20.28515625" style="40" customWidth="1"/>
    <col min="774" max="774" width="16.28515625" style="40" customWidth="1"/>
    <col min="775" max="775" width="19.5703125" style="40" customWidth="1"/>
    <col min="776" max="776" width="25.140625" style="40" bestFit="1" customWidth="1"/>
    <col min="777" max="779" width="9.140625" style="40"/>
    <col min="780" max="780" width="11.140625" style="40" bestFit="1" customWidth="1"/>
    <col min="781" max="781" width="16.85546875" style="40" bestFit="1" customWidth="1"/>
    <col min="782" max="1024" width="9.140625" style="40"/>
    <col min="1025" max="1025" width="9.140625" style="40" customWidth="1"/>
    <col min="1026" max="1026" width="17.42578125" style="40" customWidth="1"/>
    <col min="1027" max="1027" width="97.7109375" style="40" customWidth="1"/>
    <col min="1028" max="1028" width="18.140625" style="40" customWidth="1"/>
    <col min="1029" max="1029" width="20.28515625" style="40" customWidth="1"/>
    <col min="1030" max="1030" width="16.28515625" style="40" customWidth="1"/>
    <col min="1031" max="1031" width="19.5703125" style="40" customWidth="1"/>
    <col min="1032" max="1032" width="25.140625" style="40" bestFit="1" customWidth="1"/>
    <col min="1033" max="1035" width="9.140625" style="40"/>
    <col min="1036" max="1036" width="11.140625" style="40" bestFit="1" customWidth="1"/>
    <col min="1037" max="1037" width="16.85546875" style="40" bestFit="1" customWidth="1"/>
    <col min="1038" max="1280" width="9.140625" style="40"/>
    <col min="1281" max="1281" width="9.140625" style="40" customWidth="1"/>
    <col min="1282" max="1282" width="17.42578125" style="40" customWidth="1"/>
    <col min="1283" max="1283" width="97.7109375" style="40" customWidth="1"/>
    <col min="1284" max="1284" width="18.140625" style="40" customWidth="1"/>
    <col min="1285" max="1285" width="20.28515625" style="40" customWidth="1"/>
    <col min="1286" max="1286" width="16.28515625" style="40" customWidth="1"/>
    <col min="1287" max="1287" width="19.5703125" style="40" customWidth="1"/>
    <col min="1288" max="1288" width="25.140625" style="40" bestFit="1" customWidth="1"/>
    <col min="1289" max="1291" width="9.140625" style="40"/>
    <col min="1292" max="1292" width="11.140625" style="40" bestFit="1" customWidth="1"/>
    <col min="1293" max="1293" width="16.85546875" style="40" bestFit="1" customWidth="1"/>
    <col min="1294" max="1536" width="9.140625" style="40"/>
    <col min="1537" max="1537" width="9.140625" style="40" customWidth="1"/>
    <col min="1538" max="1538" width="17.42578125" style="40" customWidth="1"/>
    <col min="1539" max="1539" width="97.7109375" style="40" customWidth="1"/>
    <col min="1540" max="1540" width="18.140625" style="40" customWidth="1"/>
    <col min="1541" max="1541" width="20.28515625" style="40" customWidth="1"/>
    <col min="1542" max="1542" width="16.28515625" style="40" customWidth="1"/>
    <col min="1543" max="1543" width="19.5703125" style="40" customWidth="1"/>
    <col min="1544" max="1544" width="25.140625" style="40" bestFit="1" customWidth="1"/>
    <col min="1545" max="1547" width="9.140625" style="40"/>
    <col min="1548" max="1548" width="11.140625" style="40" bestFit="1" customWidth="1"/>
    <col min="1549" max="1549" width="16.85546875" style="40" bestFit="1" customWidth="1"/>
    <col min="1550" max="1792" width="9.140625" style="40"/>
    <col min="1793" max="1793" width="9.140625" style="40" customWidth="1"/>
    <col min="1794" max="1794" width="17.42578125" style="40" customWidth="1"/>
    <col min="1795" max="1795" width="97.7109375" style="40" customWidth="1"/>
    <col min="1796" max="1796" width="18.140625" style="40" customWidth="1"/>
    <col min="1797" max="1797" width="20.28515625" style="40" customWidth="1"/>
    <col min="1798" max="1798" width="16.28515625" style="40" customWidth="1"/>
    <col min="1799" max="1799" width="19.5703125" style="40" customWidth="1"/>
    <col min="1800" max="1800" width="25.140625" style="40" bestFit="1" customWidth="1"/>
    <col min="1801" max="1803" width="9.140625" style="40"/>
    <col min="1804" max="1804" width="11.140625" style="40" bestFit="1" customWidth="1"/>
    <col min="1805" max="1805" width="16.85546875" style="40" bestFit="1" customWidth="1"/>
    <col min="1806" max="2048" width="9.140625" style="40"/>
    <col min="2049" max="2049" width="9.140625" style="40" customWidth="1"/>
    <col min="2050" max="2050" width="17.42578125" style="40" customWidth="1"/>
    <col min="2051" max="2051" width="97.7109375" style="40" customWidth="1"/>
    <col min="2052" max="2052" width="18.140625" style="40" customWidth="1"/>
    <col min="2053" max="2053" width="20.28515625" style="40" customWidth="1"/>
    <col min="2054" max="2054" width="16.28515625" style="40" customWidth="1"/>
    <col min="2055" max="2055" width="19.5703125" style="40" customWidth="1"/>
    <col min="2056" max="2056" width="25.140625" style="40" bestFit="1" customWidth="1"/>
    <col min="2057" max="2059" width="9.140625" style="40"/>
    <col min="2060" max="2060" width="11.140625" style="40" bestFit="1" customWidth="1"/>
    <col min="2061" max="2061" width="16.85546875" style="40" bestFit="1" customWidth="1"/>
    <col min="2062" max="2304" width="9.140625" style="40"/>
    <col min="2305" max="2305" width="9.140625" style="40" customWidth="1"/>
    <col min="2306" max="2306" width="17.42578125" style="40" customWidth="1"/>
    <col min="2307" max="2307" width="97.7109375" style="40" customWidth="1"/>
    <col min="2308" max="2308" width="18.140625" style="40" customWidth="1"/>
    <col min="2309" max="2309" width="20.28515625" style="40" customWidth="1"/>
    <col min="2310" max="2310" width="16.28515625" style="40" customWidth="1"/>
    <col min="2311" max="2311" width="19.5703125" style="40" customWidth="1"/>
    <col min="2312" max="2312" width="25.140625" style="40" bestFit="1" customWidth="1"/>
    <col min="2313" max="2315" width="9.140625" style="40"/>
    <col min="2316" max="2316" width="11.140625" style="40" bestFit="1" customWidth="1"/>
    <col min="2317" max="2317" width="16.85546875" style="40" bestFit="1" customWidth="1"/>
    <col min="2318" max="2560" width="9.140625" style="40"/>
    <col min="2561" max="2561" width="9.140625" style="40" customWidth="1"/>
    <col min="2562" max="2562" width="17.42578125" style="40" customWidth="1"/>
    <col min="2563" max="2563" width="97.7109375" style="40" customWidth="1"/>
    <col min="2564" max="2564" width="18.140625" style="40" customWidth="1"/>
    <col min="2565" max="2565" width="20.28515625" style="40" customWidth="1"/>
    <col min="2566" max="2566" width="16.28515625" style="40" customWidth="1"/>
    <col min="2567" max="2567" width="19.5703125" style="40" customWidth="1"/>
    <col min="2568" max="2568" width="25.140625" style="40" bestFit="1" customWidth="1"/>
    <col min="2569" max="2571" width="9.140625" style="40"/>
    <col min="2572" max="2572" width="11.140625" style="40" bestFit="1" customWidth="1"/>
    <col min="2573" max="2573" width="16.85546875" style="40" bestFit="1" customWidth="1"/>
    <col min="2574" max="2816" width="9.140625" style="40"/>
    <col min="2817" max="2817" width="9.140625" style="40" customWidth="1"/>
    <col min="2818" max="2818" width="17.42578125" style="40" customWidth="1"/>
    <col min="2819" max="2819" width="97.7109375" style="40" customWidth="1"/>
    <col min="2820" max="2820" width="18.140625" style="40" customWidth="1"/>
    <col min="2821" max="2821" width="20.28515625" style="40" customWidth="1"/>
    <col min="2822" max="2822" width="16.28515625" style="40" customWidth="1"/>
    <col min="2823" max="2823" width="19.5703125" style="40" customWidth="1"/>
    <col min="2824" max="2824" width="25.140625" style="40" bestFit="1" customWidth="1"/>
    <col min="2825" max="2827" width="9.140625" style="40"/>
    <col min="2828" max="2828" width="11.140625" style="40" bestFit="1" customWidth="1"/>
    <col min="2829" max="2829" width="16.85546875" style="40" bestFit="1" customWidth="1"/>
    <col min="2830" max="3072" width="9.140625" style="40"/>
    <col min="3073" max="3073" width="9.140625" style="40" customWidth="1"/>
    <col min="3074" max="3074" width="17.42578125" style="40" customWidth="1"/>
    <col min="3075" max="3075" width="97.7109375" style="40" customWidth="1"/>
    <col min="3076" max="3076" width="18.140625" style="40" customWidth="1"/>
    <col min="3077" max="3077" width="20.28515625" style="40" customWidth="1"/>
    <col min="3078" max="3078" width="16.28515625" style="40" customWidth="1"/>
    <col min="3079" max="3079" width="19.5703125" style="40" customWidth="1"/>
    <col min="3080" max="3080" width="25.140625" style="40" bestFit="1" customWidth="1"/>
    <col min="3081" max="3083" width="9.140625" style="40"/>
    <col min="3084" max="3084" width="11.140625" style="40" bestFit="1" customWidth="1"/>
    <col min="3085" max="3085" width="16.85546875" style="40" bestFit="1" customWidth="1"/>
    <col min="3086" max="3328" width="9.140625" style="40"/>
    <col min="3329" max="3329" width="9.140625" style="40" customWidth="1"/>
    <col min="3330" max="3330" width="17.42578125" style="40" customWidth="1"/>
    <col min="3331" max="3331" width="97.7109375" style="40" customWidth="1"/>
    <col min="3332" max="3332" width="18.140625" style="40" customWidth="1"/>
    <col min="3333" max="3333" width="20.28515625" style="40" customWidth="1"/>
    <col min="3334" max="3334" width="16.28515625" style="40" customWidth="1"/>
    <col min="3335" max="3335" width="19.5703125" style="40" customWidth="1"/>
    <col min="3336" max="3336" width="25.140625" style="40" bestFit="1" customWidth="1"/>
    <col min="3337" max="3339" width="9.140625" style="40"/>
    <col min="3340" max="3340" width="11.140625" style="40" bestFit="1" customWidth="1"/>
    <col min="3341" max="3341" width="16.85546875" style="40" bestFit="1" customWidth="1"/>
    <col min="3342" max="3584" width="9.140625" style="40"/>
    <col min="3585" max="3585" width="9.140625" style="40" customWidth="1"/>
    <col min="3586" max="3586" width="17.42578125" style="40" customWidth="1"/>
    <col min="3587" max="3587" width="97.7109375" style="40" customWidth="1"/>
    <col min="3588" max="3588" width="18.140625" style="40" customWidth="1"/>
    <col min="3589" max="3589" width="20.28515625" style="40" customWidth="1"/>
    <col min="3590" max="3590" width="16.28515625" style="40" customWidth="1"/>
    <col min="3591" max="3591" width="19.5703125" style="40" customWidth="1"/>
    <col min="3592" max="3592" width="25.140625" style="40" bestFit="1" customWidth="1"/>
    <col min="3593" max="3595" width="9.140625" style="40"/>
    <col min="3596" max="3596" width="11.140625" style="40" bestFit="1" customWidth="1"/>
    <col min="3597" max="3597" width="16.85546875" style="40" bestFit="1" customWidth="1"/>
    <col min="3598" max="3840" width="9.140625" style="40"/>
    <col min="3841" max="3841" width="9.140625" style="40" customWidth="1"/>
    <col min="3842" max="3842" width="17.42578125" style="40" customWidth="1"/>
    <col min="3843" max="3843" width="97.7109375" style="40" customWidth="1"/>
    <col min="3844" max="3844" width="18.140625" style="40" customWidth="1"/>
    <col min="3845" max="3845" width="20.28515625" style="40" customWidth="1"/>
    <col min="3846" max="3846" width="16.28515625" style="40" customWidth="1"/>
    <col min="3847" max="3847" width="19.5703125" style="40" customWidth="1"/>
    <col min="3848" max="3848" width="25.140625" style="40" bestFit="1" customWidth="1"/>
    <col min="3849" max="3851" width="9.140625" style="40"/>
    <col min="3852" max="3852" width="11.140625" style="40" bestFit="1" customWidth="1"/>
    <col min="3853" max="3853" width="16.85546875" style="40" bestFit="1" customWidth="1"/>
    <col min="3854" max="4096" width="9.140625" style="40"/>
    <col min="4097" max="4097" width="9.140625" style="40" customWidth="1"/>
    <col min="4098" max="4098" width="17.42578125" style="40" customWidth="1"/>
    <col min="4099" max="4099" width="97.7109375" style="40" customWidth="1"/>
    <col min="4100" max="4100" width="18.140625" style="40" customWidth="1"/>
    <col min="4101" max="4101" width="20.28515625" style="40" customWidth="1"/>
    <col min="4102" max="4102" width="16.28515625" style="40" customWidth="1"/>
    <col min="4103" max="4103" width="19.5703125" style="40" customWidth="1"/>
    <col min="4104" max="4104" width="25.140625" style="40" bestFit="1" customWidth="1"/>
    <col min="4105" max="4107" width="9.140625" style="40"/>
    <col min="4108" max="4108" width="11.140625" style="40" bestFit="1" customWidth="1"/>
    <col min="4109" max="4109" width="16.85546875" style="40" bestFit="1" customWidth="1"/>
    <col min="4110" max="4352" width="9.140625" style="40"/>
    <col min="4353" max="4353" width="9.140625" style="40" customWidth="1"/>
    <col min="4354" max="4354" width="17.42578125" style="40" customWidth="1"/>
    <col min="4355" max="4355" width="97.7109375" style="40" customWidth="1"/>
    <col min="4356" max="4356" width="18.140625" style="40" customWidth="1"/>
    <col min="4357" max="4357" width="20.28515625" style="40" customWidth="1"/>
    <col min="4358" max="4358" width="16.28515625" style="40" customWidth="1"/>
    <col min="4359" max="4359" width="19.5703125" style="40" customWidth="1"/>
    <col min="4360" max="4360" width="25.140625" style="40" bestFit="1" customWidth="1"/>
    <col min="4361" max="4363" width="9.140625" style="40"/>
    <col min="4364" max="4364" width="11.140625" style="40" bestFit="1" customWidth="1"/>
    <col min="4365" max="4365" width="16.85546875" style="40" bestFit="1" customWidth="1"/>
    <col min="4366" max="4608" width="9.140625" style="40"/>
    <col min="4609" max="4609" width="9.140625" style="40" customWidth="1"/>
    <col min="4610" max="4610" width="17.42578125" style="40" customWidth="1"/>
    <col min="4611" max="4611" width="97.7109375" style="40" customWidth="1"/>
    <col min="4612" max="4612" width="18.140625" style="40" customWidth="1"/>
    <col min="4613" max="4613" width="20.28515625" style="40" customWidth="1"/>
    <col min="4614" max="4614" width="16.28515625" style="40" customWidth="1"/>
    <col min="4615" max="4615" width="19.5703125" style="40" customWidth="1"/>
    <col min="4616" max="4616" width="25.140625" style="40" bestFit="1" customWidth="1"/>
    <col min="4617" max="4619" width="9.140625" style="40"/>
    <col min="4620" max="4620" width="11.140625" style="40" bestFit="1" customWidth="1"/>
    <col min="4621" max="4621" width="16.85546875" style="40" bestFit="1" customWidth="1"/>
    <col min="4622" max="4864" width="9.140625" style="40"/>
    <col min="4865" max="4865" width="9.140625" style="40" customWidth="1"/>
    <col min="4866" max="4866" width="17.42578125" style="40" customWidth="1"/>
    <col min="4867" max="4867" width="97.7109375" style="40" customWidth="1"/>
    <col min="4868" max="4868" width="18.140625" style="40" customWidth="1"/>
    <col min="4869" max="4869" width="20.28515625" style="40" customWidth="1"/>
    <col min="4870" max="4870" width="16.28515625" style="40" customWidth="1"/>
    <col min="4871" max="4871" width="19.5703125" style="40" customWidth="1"/>
    <col min="4872" max="4872" width="25.140625" style="40" bestFit="1" customWidth="1"/>
    <col min="4873" max="4875" width="9.140625" style="40"/>
    <col min="4876" max="4876" width="11.140625" style="40" bestFit="1" customWidth="1"/>
    <col min="4877" max="4877" width="16.85546875" style="40" bestFit="1" customWidth="1"/>
    <col min="4878" max="5120" width="9.140625" style="40"/>
    <col min="5121" max="5121" width="9.140625" style="40" customWidth="1"/>
    <col min="5122" max="5122" width="17.42578125" style="40" customWidth="1"/>
    <col min="5123" max="5123" width="97.7109375" style="40" customWidth="1"/>
    <col min="5124" max="5124" width="18.140625" style="40" customWidth="1"/>
    <col min="5125" max="5125" width="20.28515625" style="40" customWidth="1"/>
    <col min="5126" max="5126" width="16.28515625" style="40" customWidth="1"/>
    <col min="5127" max="5127" width="19.5703125" style="40" customWidth="1"/>
    <col min="5128" max="5128" width="25.140625" style="40" bestFit="1" customWidth="1"/>
    <col min="5129" max="5131" width="9.140625" style="40"/>
    <col min="5132" max="5132" width="11.140625" style="40" bestFit="1" customWidth="1"/>
    <col min="5133" max="5133" width="16.85546875" style="40" bestFit="1" customWidth="1"/>
    <col min="5134" max="5376" width="9.140625" style="40"/>
    <col min="5377" max="5377" width="9.140625" style="40" customWidth="1"/>
    <col min="5378" max="5378" width="17.42578125" style="40" customWidth="1"/>
    <col min="5379" max="5379" width="97.7109375" style="40" customWidth="1"/>
    <col min="5380" max="5380" width="18.140625" style="40" customWidth="1"/>
    <col min="5381" max="5381" width="20.28515625" style="40" customWidth="1"/>
    <col min="5382" max="5382" width="16.28515625" style="40" customWidth="1"/>
    <col min="5383" max="5383" width="19.5703125" style="40" customWidth="1"/>
    <col min="5384" max="5384" width="25.140625" style="40" bestFit="1" customWidth="1"/>
    <col min="5385" max="5387" width="9.140625" style="40"/>
    <col min="5388" max="5388" width="11.140625" style="40" bestFit="1" customWidth="1"/>
    <col min="5389" max="5389" width="16.85546875" style="40" bestFit="1" customWidth="1"/>
    <col min="5390" max="5632" width="9.140625" style="40"/>
    <col min="5633" max="5633" width="9.140625" style="40" customWidth="1"/>
    <col min="5634" max="5634" width="17.42578125" style="40" customWidth="1"/>
    <col min="5635" max="5635" width="97.7109375" style="40" customWidth="1"/>
    <col min="5636" max="5636" width="18.140625" style="40" customWidth="1"/>
    <col min="5637" max="5637" width="20.28515625" style="40" customWidth="1"/>
    <col min="5638" max="5638" width="16.28515625" style="40" customWidth="1"/>
    <col min="5639" max="5639" width="19.5703125" style="40" customWidth="1"/>
    <col min="5640" max="5640" width="25.140625" style="40" bestFit="1" customWidth="1"/>
    <col min="5641" max="5643" width="9.140625" style="40"/>
    <col min="5644" max="5644" width="11.140625" style="40" bestFit="1" customWidth="1"/>
    <col min="5645" max="5645" width="16.85546875" style="40" bestFit="1" customWidth="1"/>
    <col min="5646" max="5888" width="9.140625" style="40"/>
    <col min="5889" max="5889" width="9.140625" style="40" customWidth="1"/>
    <col min="5890" max="5890" width="17.42578125" style="40" customWidth="1"/>
    <col min="5891" max="5891" width="97.7109375" style="40" customWidth="1"/>
    <col min="5892" max="5892" width="18.140625" style="40" customWidth="1"/>
    <col min="5893" max="5893" width="20.28515625" style="40" customWidth="1"/>
    <col min="5894" max="5894" width="16.28515625" style="40" customWidth="1"/>
    <col min="5895" max="5895" width="19.5703125" style="40" customWidth="1"/>
    <col min="5896" max="5896" width="25.140625" style="40" bestFit="1" customWidth="1"/>
    <col min="5897" max="5899" width="9.140625" style="40"/>
    <col min="5900" max="5900" width="11.140625" style="40" bestFit="1" customWidth="1"/>
    <col min="5901" max="5901" width="16.85546875" style="40" bestFit="1" customWidth="1"/>
    <col min="5902" max="6144" width="9.140625" style="40"/>
    <col min="6145" max="6145" width="9.140625" style="40" customWidth="1"/>
    <col min="6146" max="6146" width="17.42578125" style="40" customWidth="1"/>
    <col min="6147" max="6147" width="97.7109375" style="40" customWidth="1"/>
    <col min="6148" max="6148" width="18.140625" style="40" customWidth="1"/>
    <col min="6149" max="6149" width="20.28515625" style="40" customWidth="1"/>
    <col min="6150" max="6150" width="16.28515625" style="40" customWidth="1"/>
    <col min="6151" max="6151" width="19.5703125" style="40" customWidth="1"/>
    <col min="6152" max="6152" width="25.140625" style="40" bestFit="1" customWidth="1"/>
    <col min="6153" max="6155" width="9.140625" style="40"/>
    <col min="6156" max="6156" width="11.140625" style="40" bestFit="1" customWidth="1"/>
    <col min="6157" max="6157" width="16.85546875" style="40" bestFit="1" customWidth="1"/>
    <col min="6158" max="6400" width="9.140625" style="40"/>
    <col min="6401" max="6401" width="9.140625" style="40" customWidth="1"/>
    <col min="6402" max="6402" width="17.42578125" style="40" customWidth="1"/>
    <col min="6403" max="6403" width="97.7109375" style="40" customWidth="1"/>
    <col min="6404" max="6404" width="18.140625" style="40" customWidth="1"/>
    <col min="6405" max="6405" width="20.28515625" style="40" customWidth="1"/>
    <col min="6406" max="6406" width="16.28515625" style="40" customWidth="1"/>
    <col min="6407" max="6407" width="19.5703125" style="40" customWidth="1"/>
    <col min="6408" max="6408" width="25.140625" style="40" bestFit="1" customWidth="1"/>
    <col min="6409" max="6411" width="9.140625" style="40"/>
    <col min="6412" max="6412" width="11.140625" style="40" bestFit="1" customWidth="1"/>
    <col min="6413" max="6413" width="16.85546875" style="40" bestFit="1" customWidth="1"/>
    <col min="6414" max="6656" width="9.140625" style="40"/>
    <col min="6657" max="6657" width="9.140625" style="40" customWidth="1"/>
    <col min="6658" max="6658" width="17.42578125" style="40" customWidth="1"/>
    <col min="6659" max="6659" width="97.7109375" style="40" customWidth="1"/>
    <col min="6660" max="6660" width="18.140625" style="40" customWidth="1"/>
    <col min="6661" max="6661" width="20.28515625" style="40" customWidth="1"/>
    <col min="6662" max="6662" width="16.28515625" style="40" customWidth="1"/>
    <col min="6663" max="6663" width="19.5703125" style="40" customWidth="1"/>
    <col min="6664" max="6664" width="25.140625" style="40" bestFit="1" customWidth="1"/>
    <col min="6665" max="6667" width="9.140625" style="40"/>
    <col min="6668" max="6668" width="11.140625" style="40" bestFit="1" customWidth="1"/>
    <col min="6669" max="6669" width="16.85546875" style="40" bestFit="1" customWidth="1"/>
    <col min="6670" max="6912" width="9.140625" style="40"/>
    <col min="6913" max="6913" width="9.140625" style="40" customWidth="1"/>
    <col min="6914" max="6914" width="17.42578125" style="40" customWidth="1"/>
    <col min="6915" max="6915" width="97.7109375" style="40" customWidth="1"/>
    <col min="6916" max="6916" width="18.140625" style="40" customWidth="1"/>
    <col min="6917" max="6917" width="20.28515625" style="40" customWidth="1"/>
    <col min="6918" max="6918" width="16.28515625" style="40" customWidth="1"/>
    <col min="6919" max="6919" width="19.5703125" style="40" customWidth="1"/>
    <col min="6920" max="6920" width="25.140625" style="40" bestFit="1" customWidth="1"/>
    <col min="6921" max="6923" width="9.140625" style="40"/>
    <col min="6924" max="6924" width="11.140625" style="40" bestFit="1" customWidth="1"/>
    <col min="6925" max="6925" width="16.85546875" style="40" bestFit="1" customWidth="1"/>
    <col min="6926" max="7168" width="9.140625" style="40"/>
    <col min="7169" max="7169" width="9.140625" style="40" customWidth="1"/>
    <col min="7170" max="7170" width="17.42578125" style="40" customWidth="1"/>
    <col min="7171" max="7171" width="97.7109375" style="40" customWidth="1"/>
    <col min="7172" max="7172" width="18.140625" style="40" customWidth="1"/>
    <col min="7173" max="7173" width="20.28515625" style="40" customWidth="1"/>
    <col min="7174" max="7174" width="16.28515625" style="40" customWidth="1"/>
    <col min="7175" max="7175" width="19.5703125" style="40" customWidth="1"/>
    <col min="7176" max="7176" width="25.140625" style="40" bestFit="1" customWidth="1"/>
    <col min="7177" max="7179" width="9.140625" style="40"/>
    <col min="7180" max="7180" width="11.140625" style="40" bestFit="1" customWidth="1"/>
    <col min="7181" max="7181" width="16.85546875" style="40" bestFit="1" customWidth="1"/>
    <col min="7182" max="7424" width="9.140625" style="40"/>
    <col min="7425" max="7425" width="9.140625" style="40" customWidth="1"/>
    <col min="7426" max="7426" width="17.42578125" style="40" customWidth="1"/>
    <col min="7427" max="7427" width="97.7109375" style="40" customWidth="1"/>
    <col min="7428" max="7428" width="18.140625" style="40" customWidth="1"/>
    <col min="7429" max="7429" width="20.28515625" style="40" customWidth="1"/>
    <col min="7430" max="7430" width="16.28515625" style="40" customWidth="1"/>
    <col min="7431" max="7431" width="19.5703125" style="40" customWidth="1"/>
    <col min="7432" max="7432" width="25.140625" style="40" bestFit="1" customWidth="1"/>
    <col min="7433" max="7435" width="9.140625" style="40"/>
    <col min="7436" max="7436" width="11.140625" style="40" bestFit="1" customWidth="1"/>
    <col min="7437" max="7437" width="16.85546875" style="40" bestFit="1" customWidth="1"/>
    <col min="7438" max="7680" width="9.140625" style="40"/>
    <col min="7681" max="7681" width="9.140625" style="40" customWidth="1"/>
    <col min="7682" max="7682" width="17.42578125" style="40" customWidth="1"/>
    <col min="7683" max="7683" width="97.7109375" style="40" customWidth="1"/>
    <col min="7684" max="7684" width="18.140625" style="40" customWidth="1"/>
    <col min="7685" max="7685" width="20.28515625" style="40" customWidth="1"/>
    <col min="7686" max="7686" width="16.28515625" style="40" customWidth="1"/>
    <col min="7687" max="7687" width="19.5703125" style="40" customWidth="1"/>
    <col min="7688" max="7688" width="25.140625" style="40" bestFit="1" customWidth="1"/>
    <col min="7689" max="7691" width="9.140625" style="40"/>
    <col min="7692" max="7692" width="11.140625" style="40" bestFit="1" customWidth="1"/>
    <col min="7693" max="7693" width="16.85546875" style="40" bestFit="1" customWidth="1"/>
    <col min="7694" max="7936" width="9.140625" style="40"/>
    <col min="7937" max="7937" width="9.140625" style="40" customWidth="1"/>
    <col min="7938" max="7938" width="17.42578125" style="40" customWidth="1"/>
    <col min="7939" max="7939" width="97.7109375" style="40" customWidth="1"/>
    <col min="7940" max="7940" width="18.140625" style="40" customWidth="1"/>
    <col min="7941" max="7941" width="20.28515625" style="40" customWidth="1"/>
    <col min="7942" max="7942" width="16.28515625" style="40" customWidth="1"/>
    <col min="7943" max="7943" width="19.5703125" style="40" customWidth="1"/>
    <col min="7944" max="7944" width="25.140625" style="40" bestFit="1" customWidth="1"/>
    <col min="7945" max="7947" width="9.140625" style="40"/>
    <col min="7948" max="7948" width="11.140625" style="40" bestFit="1" customWidth="1"/>
    <col min="7949" max="7949" width="16.85546875" style="40" bestFit="1" customWidth="1"/>
    <col min="7950" max="8192" width="9.140625" style="40"/>
    <col min="8193" max="8193" width="9.140625" style="40" customWidth="1"/>
    <col min="8194" max="8194" width="17.42578125" style="40" customWidth="1"/>
    <col min="8195" max="8195" width="97.7109375" style="40" customWidth="1"/>
    <col min="8196" max="8196" width="18.140625" style="40" customWidth="1"/>
    <col min="8197" max="8197" width="20.28515625" style="40" customWidth="1"/>
    <col min="8198" max="8198" width="16.28515625" style="40" customWidth="1"/>
    <col min="8199" max="8199" width="19.5703125" style="40" customWidth="1"/>
    <col min="8200" max="8200" width="25.140625" style="40" bestFit="1" customWidth="1"/>
    <col min="8201" max="8203" width="9.140625" style="40"/>
    <col min="8204" max="8204" width="11.140625" style="40" bestFit="1" customWidth="1"/>
    <col min="8205" max="8205" width="16.85546875" style="40" bestFit="1" customWidth="1"/>
    <col min="8206" max="8448" width="9.140625" style="40"/>
    <col min="8449" max="8449" width="9.140625" style="40" customWidth="1"/>
    <col min="8450" max="8450" width="17.42578125" style="40" customWidth="1"/>
    <col min="8451" max="8451" width="97.7109375" style="40" customWidth="1"/>
    <col min="8452" max="8452" width="18.140625" style="40" customWidth="1"/>
    <col min="8453" max="8453" width="20.28515625" style="40" customWidth="1"/>
    <col min="8454" max="8454" width="16.28515625" style="40" customWidth="1"/>
    <col min="8455" max="8455" width="19.5703125" style="40" customWidth="1"/>
    <col min="8456" max="8456" width="25.140625" style="40" bestFit="1" customWidth="1"/>
    <col min="8457" max="8459" width="9.140625" style="40"/>
    <col min="8460" max="8460" width="11.140625" style="40" bestFit="1" customWidth="1"/>
    <col min="8461" max="8461" width="16.85546875" style="40" bestFit="1" customWidth="1"/>
    <col min="8462" max="8704" width="9.140625" style="40"/>
    <col min="8705" max="8705" width="9.140625" style="40" customWidth="1"/>
    <col min="8706" max="8706" width="17.42578125" style="40" customWidth="1"/>
    <col min="8707" max="8707" width="97.7109375" style="40" customWidth="1"/>
    <col min="8708" max="8708" width="18.140625" style="40" customWidth="1"/>
    <col min="8709" max="8709" width="20.28515625" style="40" customWidth="1"/>
    <col min="8710" max="8710" width="16.28515625" style="40" customWidth="1"/>
    <col min="8711" max="8711" width="19.5703125" style="40" customWidth="1"/>
    <col min="8712" max="8712" width="25.140625" style="40" bestFit="1" customWidth="1"/>
    <col min="8713" max="8715" width="9.140625" style="40"/>
    <col min="8716" max="8716" width="11.140625" style="40" bestFit="1" customWidth="1"/>
    <col min="8717" max="8717" width="16.85546875" style="40" bestFit="1" customWidth="1"/>
    <col min="8718" max="8960" width="9.140625" style="40"/>
    <col min="8961" max="8961" width="9.140625" style="40" customWidth="1"/>
    <col min="8962" max="8962" width="17.42578125" style="40" customWidth="1"/>
    <col min="8963" max="8963" width="97.7109375" style="40" customWidth="1"/>
    <col min="8964" max="8964" width="18.140625" style="40" customWidth="1"/>
    <col min="8965" max="8965" width="20.28515625" style="40" customWidth="1"/>
    <col min="8966" max="8966" width="16.28515625" style="40" customWidth="1"/>
    <col min="8967" max="8967" width="19.5703125" style="40" customWidth="1"/>
    <col min="8968" max="8968" width="25.140625" style="40" bestFit="1" customWidth="1"/>
    <col min="8969" max="8971" width="9.140625" style="40"/>
    <col min="8972" max="8972" width="11.140625" style="40" bestFit="1" customWidth="1"/>
    <col min="8973" max="8973" width="16.85546875" style="40" bestFit="1" customWidth="1"/>
    <col min="8974" max="9216" width="9.140625" style="40"/>
    <col min="9217" max="9217" width="9.140625" style="40" customWidth="1"/>
    <col min="9218" max="9218" width="17.42578125" style="40" customWidth="1"/>
    <col min="9219" max="9219" width="97.7109375" style="40" customWidth="1"/>
    <col min="9220" max="9220" width="18.140625" style="40" customWidth="1"/>
    <col min="9221" max="9221" width="20.28515625" style="40" customWidth="1"/>
    <col min="9222" max="9222" width="16.28515625" style="40" customWidth="1"/>
    <col min="9223" max="9223" width="19.5703125" style="40" customWidth="1"/>
    <col min="9224" max="9224" width="25.140625" style="40" bestFit="1" customWidth="1"/>
    <col min="9225" max="9227" width="9.140625" style="40"/>
    <col min="9228" max="9228" width="11.140625" style="40" bestFit="1" customWidth="1"/>
    <col min="9229" max="9229" width="16.85546875" style="40" bestFit="1" customWidth="1"/>
    <col min="9230" max="9472" width="9.140625" style="40"/>
    <col min="9473" max="9473" width="9.140625" style="40" customWidth="1"/>
    <col min="9474" max="9474" width="17.42578125" style="40" customWidth="1"/>
    <col min="9475" max="9475" width="97.7109375" style="40" customWidth="1"/>
    <col min="9476" max="9476" width="18.140625" style="40" customWidth="1"/>
    <col min="9477" max="9477" width="20.28515625" style="40" customWidth="1"/>
    <col min="9478" max="9478" width="16.28515625" style="40" customWidth="1"/>
    <col min="9479" max="9479" width="19.5703125" style="40" customWidth="1"/>
    <col min="9480" max="9480" width="25.140625" style="40" bestFit="1" customWidth="1"/>
    <col min="9481" max="9483" width="9.140625" style="40"/>
    <col min="9484" max="9484" width="11.140625" style="40" bestFit="1" customWidth="1"/>
    <col min="9485" max="9485" width="16.85546875" style="40" bestFit="1" customWidth="1"/>
    <col min="9486" max="9728" width="9.140625" style="40"/>
    <col min="9729" max="9729" width="9.140625" style="40" customWidth="1"/>
    <col min="9730" max="9730" width="17.42578125" style="40" customWidth="1"/>
    <col min="9731" max="9731" width="97.7109375" style="40" customWidth="1"/>
    <col min="9732" max="9732" width="18.140625" style="40" customWidth="1"/>
    <col min="9733" max="9733" width="20.28515625" style="40" customWidth="1"/>
    <col min="9734" max="9734" width="16.28515625" style="40" customWidth="1"/>
    <col min="9735" max="9735" width="19.5703125" style="40" customWidth="1"/>
    <col min="9736" max="9736" width="25.140625" style="40" bestFit="1" customWidth="1"/>
    <col min="9737" max="9739" width="9.140625" style="40"/>
    <col min="9740" max="9740" width="11.140625" style="40" bestFit="1" customWidth="1"/>
    <col min="9741" max="9741" width="16.85546875" style="40" bestFit="1" customWidth="1"/>
    <col min="9742" max="9984" width="9.140625" style="40"/>
    <col min="9985" max="9985" width="9.140625" style="40" customWidth="1"/>
    <col min="9986" max="9986" width="17.42578125" style="40" customWidth="1"/>
    <col min="9987" max="9987" width="97.7109375" style="40" customWidth="1"/>
    <col min="9988" max="9988" width="18.140625" style="40" customWidth="1"/>
    <col min="9989" max="9989" width="20.28515625" style="40" customWidth="1"/>
    <col min="9990" max="9990" width="16.28515625" style="40" customWidth="1"/>
    <col min="9991" max="9991" width="19.5703125" style="40" customWidth="1"/>
    <col min="9992" max="9992" width="25.140625" style="40" bestFit="1" customWidth="1"/>
    <col min="9993" max="9995" width="9.140625" style="40"/>
    <col min="9996" max="9996" width="11.140625" style="40" bestFit="1" customWidth="1"/>
    <col min="9997" max="9997" width="16.85546875" style="40" bestFit="1" customWidth="1"/>
    <col min="9998" max="10240" width="9.140625" style="40"/>
    <col min="10241" max="10241" width="9.140625" style="40" customWidth="1"/>
    <col min="10242" max="10242" width="17.42578125" style="40" customWidth="1"/>
    <col min="10243" max="10243" width="97.7109375" style="40" customWidth="1"/>
    <col min="10244" max="10244" width="18.140625" style="40" customWidth="1"/>
    <col min="10245" max="10245" width="20.28515625" style="40" customWidth="1"/>
    <col min="10246" max="10246" width="16.28515625" style="40" customWidth="1"/>
    <col min="10247" max="10247" width="19.5703125" style="40" customWidth="1"/>
    <col min="10248" max="10248" width="25.140625" style="40" bestFit="1" customWidth="1"/>
    <col min="10249" max="10251" width="9.140625" style="40"/>
    <col min="10252" max="10252" width="11.140625" style="40" bestFit="1" customWidth="1"/>
    <col min="10253" max="10253" width="16.85546875" style="40" bestFit="1" customWidth="1"/>
    <col min="10254" max="10496" width="9.140625" style="40"/>
    <col min="10497" max="10497" width="9.140625" style="40" customWidth="1"/>
    <col min="10498" max="10498" width="17.42578125" style="40" customWidth="1"/>
    <col min="10499" max="10499" width="97.7109375" style="40" customWidth="1"/>
    <col min="10500" max="10500" width="18.140625" style="40" customWidth="1"/>
    <col min="10501" max="10501" width="20.28515625" style="40" customWidth="1"/>
    <col min="10502" max="10502" width="16.28515625" style="40" customWidth="1"/>
    <col min="10503" max="10503" width="19.5703125" style="40" customWidth="1"/>
    <col min="10504" max="10504" width="25.140625" style="40" bestFit="1" customWidth="1"/>
    <col min="10505" max="10507" width="9.140625" style="40"/>
    <col min="10508" max="10508" width="11.140625" style="40" bestFit="1" customWidth="1"/>
    <col min="10509" max="10509" width="16.85546875" style="40" bestFit="1" customWidth="1"/>
    <col min="10510" max="10752" width="9.140625" style="40"/>
    <col min="10753" max="10753" width="9.140625" style="40" customWidth="1"/>
    <col min="10754" max="10754" width="17.42578125" style="40" customWidth="1"/>
    <col min="10755" max="10755" width="97.7109375" style="40" customWidth="1"/>
    <col min="10756" max="10756" width="18.140625" style="40" customWidth="1"/>
    <col min="10757" max="10757" width="20.28515625" style="40" customWidth="1"/>
    <col min="10758" max="10758" width="16.28515625" style="40" customWidth="1"/>
    <col min="10759" max="10759" width="19.5703125" style="40" customWidth="1"/>
    <col min="10760" max="10760" width="25.140625" style="40" bestFit="1" customWidth="1"/>
    <col min="10761" max="10763" width="9.140625" style="40"/>
    <col min="10764" max="10764" width="11.140625" style="40" bestFit="1" customWidth="1"/>
    <col min="10765" max="10765" width="16.85546875" style="40" bestFit="1" customWidth="1"/>
    <col min="10766" max="11008" width="9.140625" style="40"/>
    <col min="11009" max="11009" width="9.140625" style="40" customWidth="1"/>
    <col min="11010" max="11010" width="17.42578125" style="40" customWidth="1"/>
    <col min="11011" max="11011" width="97.7109375" style="40" customWidth="1"/>
    <col min="11012" max="11012" width="18.140625" style="40" customWidth="1"/>
    <col min="11013" max="11013" width="20.28515625" style="40" customWidth="1"/>
    <col min="11014" max="11014" width="16.28515625" style="40" customWidth="1"/>
    <col min="11015" max="11015" width="19.5703125" style="40" customWidth="1"/>
    <col min="11016" max="11016" width="25.140625" style="40" bestFit="1" customWidth="1"/>
    <col min="11017" max="11019" width="9.140625" style="40"/>
    <col min="11020" max="11020" width="11.140625" style="40" bestFit="1" customWidth="1"/>
    <col min="11021" max="11021" width="16.85546875" style="40" bestFit="1" customWidth="1"/>
    <col min="11022" max="11264" width="9.140625" style="40"/>
    <col min="11265" max="11265" width="9.140625" style="40" customWidth="1"/>
    <col min="11266" max="11266" width="17.42578125" style="40" customWidth="1"/>
    <col min="11267" max="11267" width="97.7109375" style="40" customWidth="1"/>
    <col min="11268" max="11268" width="18.140625" style="40" customWidth="1"/>
    <col min="11269" max="11269" width="20.28515625" style="40" customWidth="1"/>
    <col min="11270" max="11270" width="16.28515625" style="40" customWidth="1"/>
    <col min="11271" max="11271" width="19.5703125" style="40" customWidth="1"/>
    <col min="11272" max="11272" width="25.140625" style="40" bestFit="1" customWidth="1"/>
    <col min="11273" max="11275" width="9.140625" style="40"/>
    <col min="11276" max="11276" width="11.140625" style="40" bestFit="1" customWidth="1"/>
    <col min="11277" max="11277" width="16.85546875" style="40" bestFit="1" customWidth="1"/>
    <col min="11278" max="11520" width="9.140625" style="40"/>
    <col min="11521" max="11521" width="9.140625" style="40" customWidth="1"/>
    <col min="11522" max="11522" width="17.42578125" style="40" customWidth="1"/>
    <col min="11523" max="11523" width="97.7109375" style="40" customWidth="1"/>
    <col min="11524" max="11524" width="18.140625" style="40" customWidth="1"/>
    <col min="11525" max="11525" width="20.28515625" style="40" customWidth="1"/>
    <col min="11526" max="11526" width="16.28515625" style="40" customWidth="1"/>
    <col min="11527" max="11527" width="19.5703125" style="40" customWidth="1"/>
    <col min="11528" max="11528" width="25.140625" style="40" bestFit="1" customWidth="1"/>
    <col min="11529" max="11531" width="9.140625" style="40"/>
    <col min="11532" max="11532" width="11.140625" style="40" bestFit="1" customWidth="1"/>
    <col min="11533" max="11533" width="16.85546875" style="40" bestFit="1" customWidth="1"/>
    <col min="11534" max="11776" width="9.140625" style="40"/>
    <col min="11777" max="11777" width="9.140625" style="40" customWidth="1"/>
    <col min="11778" max="11778" width="17.42578125" style="40" customWidth="1"/>
    <col min="11779" max="11779" width="97.7109375" style="40" customWidth="1"/>
    <col min="11780" max="11780" width="18.140625" style="40" customWidth="1"/>
    <col min="11781" max="11781" width="20.28515625" style="40" customWidth="1"/>
    <col min="11782" max="11782" width="16.28515625" style="40" customWidth="1"/>
    <col min="11783" max="11783" width="19.5703125" style="40" customWidth="1"/>
    <col min="11784" max="11784" width="25.140625" style="40" bestFit="1" customWidth="1"/>
    <col min="11785" max="11787" width="9.140625" style="40"/>
    <col min="11788" max="11788" width="11.140625" style="40" bestFit="1" customWidth="1"/>
    <col min="11789" max="11789" width="16.85546875" style="40" bestFit="1" customWidth="1"/>
    <col min="11790" max="12032" width="9.140625" style="40"/>
    <col min="12033" max="12033" width="9.140625" style="40" customWidth="1"/>
    <col min="12034" max="12034" width="17.42578125" style="40" customWidth="1"/>
    <col min="12035" max="12035" width="97.7109375" style="40" customWidth="1"/>
    <col min="12036" max="12036" width="18.140625" style="40" customWidth="1"/>
    <col min="12037" max="12037" width="20.28515625" style="40" customWidth="1"/>
    <col min="12038" max="12038" width="16.28515625" style="40" customWidth="1"/>
    <col min="12039" max="12039" width="19.5703125" style="40" customWidth="1"/>
    <col min="12040" max="12040" width="25.140625" style="40" bestFit="1" customWidth="1"/>
    <col min="12041" max="12043" width="9.140625" style="40"/>
    <col min="12044" max="12044" width="11.140625" style="40" bestFit="1" customWidth="1"/>
    <col min="12045" max="12045" width="16.85546875" style="40" bestFit="1" customWidth="1"/>
    <col min="12046" max="12288" width="9.140625" style="40"/>
    <col min="12289" max="12289" width="9.140625" style="40" customWidth="1"/>
    <col min="12290" max="12290" width="17.42578125" style="40" customWidth="1"/>
    <col min="12291" max="12291" width="97.7109375" style="40" customWidth="1"/>
    <col min="12292" max="12292" width="18.140625" style="40" customWidth="1"/>
    <col min="12293" max="12293" width="20.28515625" style="40" customWidth="1"/>
    <col min="12294" max="12294" width="16.28515625" style="40" customWidth="1"/>
    <col min="12295" max="12295" width="19.5703125" style="40" customWidth="1"/>
    <col min="12296" max="12296" width="25.140625" style="40" bestFit="1" customWidth="1"/>
    <col min="12297" max="12299" width="9.140625" style="40"/>
    <col min="12300" max="12300" width="11.140625" style="40" bestFit="1" customWidth="1"/>
    <col min="12301" max="12301" width="16.85546875" style="40" bestFit="1" customWidth="1"/>
    <col min="12302" max="12544" width="9.140625" style="40"/>
    <col min="12545" max="12545" width="9.140625" style="40" customWidth="1"/>
    <col min="12546" max="12546" width="17.42578125" style="40" customWidth="1"/>
    <col min="12547" max="12547" width="97.7109375" style="40" customWidth="1"/>
    <col min="12548" max="12548" width="18.140625" style="40" customWidth="1"/>
    <col min="12549" max="12549" width="20.28515625" style="40" customWidth="1"/>
    <col min="12550" max="12550" width="16.28515625" style="40" customWidth="1"/>
    <col min="12551" max="12551" width="19.5703125" style="40" customWidth="1"/>
    <col min="12552" max="12552" width="25.140625" style="40" bestFit="1" customWidth="1"/>
    <col min="12553" max="12555" width="9.140625" style="40"/>
    <col min="12556" max="12556" width="11.140625" style="40" bestFit="1" customWidth="1"/>
    <col min="12557" max="12557" width="16.85546875" style="40" bestFit="1" customWidth="1"/>
    <col min="12558" max="12800" width="9.140625" style="40"/>
    <col min="12801" max="12801" width="9.140625" style="40" customWidth="1"/>
    <col min="12802" max="12802" width="17.42578125" style="40" customWidth="1"/>
    <col min="12803" max="12803" width="97.7109375" style="40" customWidth="1"/>
    <col min="12804" max="12804" width="18.140625" style="40" customWidth="1"/>
    <col min="12805" max="12805" width="20.28515625" style="40" customWidth="1"/>
    <col min="12806" max="12806" width="16.28515625" style="40" customWidth="1"/>
    <col min="12807" max="12807" width="19.5703125" style="40" customWidth="1"/>
    <col min="12808" max="12808" width="25.140625" style="40" bestFit="1" customWidth="1"/>
    <col min="12809" max="12811" width="9.140625" style="40"/>
    <col min="12812" max="12812" width="11.140625" style="40" bestFit="1" customWidth="1"/>
    <col min="12813" max="12813" width="16.85546875" style="40" bestFit="1" customWidth="1"/>
    <col min="12814" max="13056" width="9.140625" style="40"/>
    <col min="13057" max="13057" width="9.140625" style="40" customWidth="1"/>
    <col min="13058" max="13058" width="17.42578125" style="40" customWidth="1"/>
    <col min="13059" max="13059" width="97.7109375" style="40" customWidth="1"/>
    <col min="13060" max="13060" width="18.140625" style="40" customWidth="1"/>
    <col min="13061" max="13061" width="20.28515625" style="40" customWidth="1"/>
    <col min="13062" max="13062" width="16.28515625" style="40" customWidth="1"/>
    <col min="13063" max="13063" width="19.5703125" style="40" customWidth="1"/>
    <col min="13064" max="13064" width="25.140625" style="40" bestFit="1" customWidth="1"/>
    <col min="13065" max="13067" width="9.140625" style="40"/>
    <col min="13068" max="13068" width="11.140625" style="40" bestFit="1" customWidth="1"/>
    <col min="13069" max="13069" width="16.85546875" style="40" bestFit="1" customWidth="1"/>
    <col min="13070" max="13312" width="9.140625" style="40"/>
    <col min="13313" max="13313" width="9.140625" style="40" customWidth="1"/>
    <col min="13314" max="13314" width="17.42578125" style="40" customWidth="1"/>
    <col min="13315" max="13315" width="97.7109375" style="40" customWidth="1"/>
    <col min="13316" max="13316" width="18.140625" style="40" customWidth="1"/>
    <col min="13317" max="13317" width="20.28515625" style="40" customWidth="1"/>
    <col min="13318" max="13318" width="16.28515625" style="40" customWidth="1"/>
    <col min="13319" max="13319" width="19.5703125" style="40" customWidth="1"/>
    <col min="13320" max="13320" width="25.140625" style="40" bestFit="1" customWidth="1"/>
    <col min="13321" max="13323" width="9.140625" style="40"/>
    <col min="13324" max="13324" width="11.140625" style="40" bestFit="1" customWidth="1"/>
    <col min="13325" max="13325" width="16.85546875" style="40" bestFit="1" customWidth="1"/>
    <col min="13326" max="13568" width="9.140625" style="40"/>
    <col min="13569" max="13569" width="9.140625" style="40" customWidth="1"/>
    <col min="13570" max="13570" width="17.42578125" style="40" customWidth="1"/>
    <col min="13571" max="13571" width="97.7109375" style="40" customWidth="1"/>
    <col min="13572" max="13572" width="18.140625" style="40" customWidth="1"/>
    <col min="13573" max="13573" width="20.28515625" style="40" customWidth="1"/>
    <col min="13574" max="13574" width="16.28515625" style="40" customWidth="1"/>
    <col min="13575" max="13575" width="19.5703125" style="40" customWidth="1"/>
    <col min="13576" max="13576" width="25.140625" style="40" bestFit="1" customWidth="1"/>
    <col min="13577" max="13579" width="9.140625" style="40"/>
    <col min="13580" max="13580" width="11.140625" style="40" bestFit="1" customWidth="1"/>
    <col min="13581" max="13581" width="16.85546875" style="40" bestFit="1" customWidth="1"/>
    <col min="13582" max="13824" width="9.140625" style="40"/>
    <col min="13825" max="13825" width="9.140625" style="40" customWidth="1"/>
    <col min="13826" max="13826" width="17.42578125" style="40" customWidth="1"/>
    <col min="13827" max="13827" width="97.7109375" style="40" customWidth="1"/>
    <col min="13828" max="13828" width="18.140625" style="40" customWidth="1"/>
    <col min="13829" max="13829" width="20.28515625" style="40" customWidth="1"/>
    <col min="13830" max="13830" width="16.28515625" style="40" customWidth="1"/>
    <col min="13831" max="13831" width="19.5703125" style="40" customWidth="1"/>
    <col min="13832" max="13832" width="25.140625" style="40" bestFit="1" customWidth="1"/>
    <col min="13833" max="13835" width="9.140625" style="40"/>
    <col min="13836" max="13836" width="11.140625" style="40" bestFit="1" customWidth="1"/>
    <col min="13837" max="13837" width="16.85546875" style="40" bestFit="1" customWidth="1"/>
    <col min="13838" max="14080" width="9.140625" style="40"/>
    <col min="14081" max="14081" width="9.140625" style="40" customWidth="1"/>
    <col min="14082" max="14082" width="17.42578125" style="40" customWidth="1"/>
    <col min="14083" max="14083" width="97.7109375" style="40" customWidth="1"/>
    <col min="14084" max="14084" width="18.140625" style="40" customWidth="1"/>
    <col min="14085" max="14085" width="20.28515625" style="40" customWidth="1"/>
    <col min="14086" max="14086" width="16.28515625" style="40" customWidth="1"/>
    <col min="14087" max="14087" width="19.5703125" style="40" customWidth="1"/>
    <col min="14088" max="14088" width="25.140625" style="40" bestFit="1" customWidth="1"/>
    <col min="14089" max="14091" width="9.140625" style="40"/>
    <col min="14092" max="14092" width="11.140625" style="40" bestFit="1" customWidth="1"/>
    <col min="14093" max="14093" width="16.85546875" style="40" bestFit="1" customWidth="1"/>
    <col min="14094" max="14336" width="9.140625" style="40"/>
    <col min="14337" max="14337" width="9.140625" style="40" customWidth="1"/>
    <col min="14338" max="14338" width="17.42578125" style="40" customWidth="1"/>
    <col min="14339" max="14339" width="97.7109375" style="40" customWidth="1"/>
    <col min="14340" max="14340" width="18.140625" style="40" customWidth="1"/>
    <col min="14341" max="14341" width="20.28515625" style="40" customWidth="1"/>
    <col min="14342" max="14342" width="16.28515625" style="40" customWidth="1"/>
    <col min="14343" max="14343" width="19.5703125" style="40" customWidth="1"/>
    <col min="14344" max="14344" width="25.140625" style="40" bestFit="1" customWidth="1"/>
    <col min="14345" max="14347" width="9.140625" style="40"/>
    <col min="14348" max="14348" width="11.140625" style="40" bestFit="1" customWidth="1"/>
    <col min="14349" max="14349" width="16.85546875" style="40" bestFit="1" customWidth="1"/>
    <col min="14350" max="14592" width="9.140625" style="40"/>
    <col min="14593" max="14593" width="9.140625" style="40" customWidth="1"/>
    <col min="14594" max="14594" width="17.42578125" style="40" customWidth="1"/>
    <col min="14595" max="14595" width="97.7109375" style="40" customWidth="1"/>
    <col min="14596" max="14596" width="18.140625" style="40" customWidth="1"/>
    <col min="14597" max="14597" width="20.28515625" style="40" customWidth="1"/>
    <col min="14598" max="14598" width="16.28515625" style="40" customWidth="1"/>
    <col min="14599" max="14599" width="19.5703125" style="40" customWidth="1"/>
    <col min="14600" max="14600" width="25.140625" style="40" bestFit="1" customWidth="1"/>
    <col min="14601" max="14603" width="9.140625" style="40"/>
    <col min="14604" max="14604" width="11.140625" style="40" bestFit="1" customWidth="1"/>
    <col min="14605" max="14605" width="16.85546875" style="40" bestFit="1" customWidth="1"/>
    <col min="14606" max="14848" width="9.140625" style="40"/>
    <col min="14849" max="14849" width="9.140625" style="40" customWidth="1"/>
    <col min="14850" max="14850" width="17.42578125" style="40" customWidth="1"/>
    <col min="14851" max="14851" width="97.7109375" style="40" customWidth="1"/>
    <col min="14852" max="14852" width="18.140625" style="40" customWidth="1"/>
    <col min="14853" max="14853" width="20.28515625" style="40" customWidth="1"/>
    <col min="14854" max="14854" width="16.28515625" style="40" customWidth="1"/>
    <col min="14855" max="14855" width="19.5703125" style="40" customWidth="1"/>
    <col min="14856" max="14856" width="25.140625" style="40" bestFit="1" customWidth="1"/>
    <col min="14857" max="14859" width="9.140625" style="40"/>
    <col min="14860" max="14860" width="11.140625" style="40" bestFit="1" customWidth="1"/>
    <col min="14861" max="14861" width="16.85546875" style="40" bestFit="1" customWidth="1"/>
    <col min="14862" max="15104" width="9.140625" style="40"/>
    <col min="15105" max="15105" width="9.140625" style="40" customWidth="1"/>
    <col min="15106" max="15106" width="17.42578125" style="40" customWidth="1"/>
    <col min="15107" max="15107" width="97.7109375" style="40" customWidth="1"/>
    <col min="15108" max="15108" width="18.140625" style="40" customWidth="1"/>
    <col min="15109" max="15109" width="20.28515625" style="40" customWidth="1"/>
    <col min="15110" max="15110" width="16.28515625" style="40" customWidth="1"/>
    <col min="15111" max="15111" width="19.5703125" style="40" customWidth="1"/>
    <col min="15112" max="15112" width="25.140625" style="40" bestFit="1" customWidth="1"/>
    <col min="15113" max="15115" width="9.140625" style="40"/>
    <col min="15116" max="15116" width="11.140625" style="40" bestFit="1" customWidth="1"/>
    <col min="15117" max="15117" width="16.85546875" style="40" bestFit="1" customWidth="1"/>
    <col min="15118" max="15360" width="9.140625" style="40"/>
    <col min="15361" max="15361" width="9.140625" style="40" customWidth="1"/>
    <col min="15362" max="15362" width="17.42578125" style="40" customWidth="1"/>
    <col min="15363" max="15363" width="97.7109375" style="40" customWidth="1"/>
    <col min="15364" max="15364" width="18.140625" style="40" customWidth="1"/>
    <col min="15365" max="15365" width="20.28515625" style="40" customWidth="1"/>
    <col min="15366" max="15366" width="16.28515625" style="40" customWidth="1"/>
    <col min="15367" max="15367" width="19.5703125" style="40" customWidth="1"/>
    <col min="15368" max="15368" width="25.140625" style="40" bestFit="1" customWidth="1"/>
    <col min="15369" max="15371" width="9.140625" style="40"/>
    <col min="15372" max="15372" width="11.140625" style="40" bestFit="1" customWidth="1"/>
    <col min="15373" max="15373" width="16.85546875" style="40" bestFit="1" customWidth="1"/>
    <col min="15374" max="15616" width="9.140625" style="40"/>
    <col min="15617" max="15617" width="9.140625" style="40" customWidth="1"/>
    <col min="15618" max="15618" width="17.42578125" style="40" customWidth="1"/>
    <col min="15619" max="15619" width="97.7109375" style="40" customWidth="1"/>
    <col min="15620" max="15620" width="18.140625" style="40" customWidth="1"/>
    <col min="15621" max="15621" width="20.28515625" style="40" customWidth="1"/>
    <col min="15622" max="15622" width="16.28515625" style="40" customWidth="1"/>
    <col min="15623" max="15623" width="19.5703125" style="40" customWidth="1"/>
    <col min="15624" max="15624" width="25.140625" style="40" bestFit="1" customWidth="1"/>
    <col min="15625" max="15627" width="9.140625" style="40"/>
    <col min="15628" max="15628" width="11.140625" style="40" bestFit="1" customWidth="1"/>
    <col min="15629" max="15629" width="16.85546875" style="40" bestFit="1" customWidth="1"/>
    <col min="15630" max="15872" width="9.140625" style="40"/>
    <col min="15873" max="15873" width="9.140625" style="40" customWidth="1"/>
    <col min="15874" max="15874" width="17.42578125" style="40" customWidth="1"/>
    <col min="15875" max="15875" width="97.7109375" style="40" customWidth="1"/>
    <col min="15876" max="15876" width="18.140625" style="40" customWidth="1"/>
    <col min="15877" max="15877" width="20.28515625" style="40" customWidth="1"/>
    <col min="15878" max="15878" width="16.28515625" style="40" customWidth="1"/>
    <col min="15879" max="15879" width="19.5703125" style="40" customWidth="1"/>
    <col min="15880" max="15880" width="25.140625" style="40" bestFit="1" customWidth="1"/>
    <col min="15881" max="15883" width="9.140625" style="40"/>
    <col min="15884" max="15884" width="11.140625" style="40" bestFit="1" customWidth="1"/>
    <col min="15885" max="15885" width="16.85546875" style="40" bestFit="1" customWidth="1"/>
    <col min="15886" max="16128" width="9.140625" style="40"/>
    <col min="16129" max="16129" width="9.140625" style="40" customWidth="1"/>
    <col min="16130" max="16130" width="17.42578125" style="40" customWidth="1"/>
    <col min="16131" max="16131" width="97.7109375" style="40" customWidth="1"/>
    <col min="16132" max="16132" width="18.140625" style="40" customWidth="1"/>
    <col min="16133" max="16133" width="20.28515625" style="40" customWidth="1"/>
    <col min="16134" max="16134" width="16.28515625" style="40" customWidth="1"/>
    <col min="16135" max="16135" width="19.5703125" style="40" customWidth="1"/>
    <col min="16136" max="16136" width="25.140625" style="40" bestFit="1" customWidth="1"/>
    <col min="16137" max="16139" width="9.140625" style="40"/>
    <col min="16140" max="16140" width="11.140625" style="40" bestFit="1" customWidth="1"/>
    <col min="16141" max="16141" width="16.85546875" style="40" bestFit="1" customWidth="1"/>
    <col min="16142" max="16384" width="9.140625" style="40"/>
  </cols>
  <sheetData>
    <row r="1" spans="1:13" s="3" customFormat="1" ht="34.5" x14ac:dyDescent="0.25">
      <c r="A1" s="1"/>
      <c r="B1" s="97" t="s">
        <v>0</v>
      </c>
      <c r="C1" s="97"/>
      <c r="D1" s="2" t="s">
        <v>165</v>
      </c>
      <c r="E1" s="98"/>
      <c r="F1" s="98"/>
      <c r="G1" s="98"/>
      <c r="H1" s="99"/>
    </row>
    <row r="2" spans="1:13" s="3" customFormat="1" ht="21" customHeight="1" x14ac:dyDescent="0.25">
      <c r="A2" s="4" t="s">
        <v>1</v>
      </c>
      <c r="B2" s="102" t="s">
        <v>2</v>
      </c>
      <c r="C2" s="102"/>
      <c r="D2" s="102"/>
      <c r="E2" s="100"/>
      <c r="F2" s="100"/>
      <c r="G2" s="100"/>
      <c r="H2" s="101"/>
    </row>
    <row r="3" spans="1:13" s="3" customFormat="1" ht="21" customHeight="1" x14ac:dyDescent="0.25">
      <c r="A3" s="4" t="s">
        <v>3</v>
      </c>
      <c r="B3" s="102" t="s">
        <v>4</v>
      </c>
      <c r="C3" s="103"/>
      <c r="D3" s="103"/>
      <c r="E3" s="100"/>
      <c r="F3" s="100"/>
      <c r="G3" s="100"/>
      <c r="H3" s="101"/>
    </row>
    <row r="4" spans="1:13" s="3" customFormat="1" ht="21" customHeight="1" x14ac:dyDescent="0.25">
      <c r="A4" s="4" t="s">
        <v>5</v>
      </c>
      <c r="B4" s="102" t="s">
        <v>6</v>
      </c>
      <c r="C4" s="102"/>
      <c r="D4" s="102"/>
      <c r="E4" s="100"/>
      <c r="F4" s="100"/>
      <c r="G4" s="100"/>
      <c r="H4" s="101"/>
    </row>
    <row r="5" spans="1:13" s="3" customFormat="1" ht="69.75" customHeight="1" x14ac:dyDescent="0.25">
      <c r="A5" s="5" t="s">
        <v>7</v>
      </c>
      <c r="B5" s="104" t="s">
        <v>8</v>
      </c>
      <c r="C5" s="105"/>
      <c r="D5" s="105"/>
      <c r="E5" s="105"/>
      <c r="F5" s="106"/>
      <c r="G5" s="6" t="s">
        <v>9</v>
      </c>
      <c r="H5" s="7">
        <v>0.24429999999999999</v>
      </c>
    </row>
    <row r="6" spans="1:13" s="9" customFormat="1" ht="18" thickBot="1" x14ac:dyDescent="0.35">
      <c r="A6" s="89"/>
      <c r="B6" s="90"/>
      <c r="C6" s="90"/>
      <c r="D6" s="90"/>
      <c r="E6" s="90"/>
      <c r="F6" s="91"/>
      <c r="G6" s="6"/>
      <c r="H6" s="8"/>
    </row>
    <row r="7" spans="1:13" s="9" customFormat="1" ht="45" x14ac:dyDescent="0.3">
      <c r="A7" s="10" t="s">
        <v>10</v>
      </c>
      <c r="B7" s="11" t="s">
        <v>11</v>
      </c>
      <c r="C7" s="11" t="s">
        <v>12</v>
      </c>
      <c r="D7" s="12" t="s">
        <v>13</v>
      </c>
      <c r="E7" s="13" t="s">
        <v>14</v>
      </c>
      <c r="F7" s="14" t="s">
        <v>15</v>
      </c>
      <c r="G7" s="14" t="s">
        <v>16</v>
      </c>
      <c r="H7" s="15" t="s">
        <v>17</v>
      </c>
    </row>
    <row r="8" spans="1:13" s="22" customFormat="1" x14ac:dyDescent="0.3">
      <c r="A8" s="16">
        <v>1</v>
      </c>
      <c r="B8" s="17"/>
      <c r="C8" s="18" t="s">
        <v>18</v>
      </c>
      <c r="D8" s="19"/>
      <c r="E8" s="20"/>
      <c r="F8" s="17"/>
      <c r="G8" s="17"/>
      <c r="H8" s="21">
        <f>SUM(H9)</f>
        <v>205672.54</v>
      </c>
    </row>
    <row r="9" spans="1:13" s="22" customFormat="1" ht="31.5" customHeight="1" x14ac:dyDescent="0.3">
      <c r="A9" s="23" t="s">
        <v>19</v>
      </c>
      <c r="B9" s="24" t="s">
        <v>20</v>
      </c>
      <c r="C9" s="25" t="s">
        <v>18</v>
      </c>
      <c r="D9" s="26" t="s">
        <v>21</v>
      </c>
      <c r="E9" s="27">
        <v>1</v>
      </c>
      <c r="F9" s="28">
        <v>165291.76</v>
      </c>
      <c r="G9" s="29">
        <v>205672.54</v>
      </c>
      <c r="H9" s="30">
        <f>G9*E9</f>
        <v>205672.54</v>
      </c>
      <c r="M9" s="31"/>
    </row>
    <row r="10" spans="1:13" x14ac:dyDescent="0.3">
      <c r="A10" s="32">
        <v>2</v>
      </c>
      <c r="B10" s="33"/>
      <c r="C10" s="34" t="s">
        <v>22</v>
      </c>
      <c r="D10" s="35"/>
      <c r="E10" s="36"/>
      <c r="F10" s="37"/>
      <c r="G10" s="38"/>
      <c r="H10" s="21">
        <f>SUM(H11:H20)</f>
        <v>108874.55</v>
      </c>
      <c r="I10" s="39"/>
    </row>
    <row r="11" spans="1:13" ht="86.25" x14ac:dyDescent="0.3">
      <c r="A11" s="23" t="s">
        <v>23</v>
      </c>
      <c r="B11" s="24" t="s">
        <v>24</v>
      </c>
      <c r="C11" s="41" t="s">
        <v>25</v>
      </c>
      <c r="D11" s="26" t="s">
        <v>26</v>
      </c>
      <c r="E11" s="27">
        <v>21.599999999999998</v>
      </c>
      <c r="F11" s="42">
        <v>256.93</v>
      </c>
      <c r="G11" s="29">
        <v>319.7</v>
      </c>
      <c r="H11" s="30">
        <f t="shared" ref="H11:H20" si="0">ROUND(E11*G11,2)</f>
        <v>6905.52</v>
      </c>
      <c r="I11" s="39"/>
      <c r="L11" s="43"/>
      <c r="M11" s="44"/>
    </row>
    <row r="12" spans="1:13" ht="86.25" x14ac:dyDescent="0.3">
      <c r="A12" s="23" t="s">
        <v>27</v>
      </c>
      <c r="B12" s="45" t="s">
        <v>28</v>
      </c>
      <c r="C12" s="25" t="s">
        <v>29</v>
      </c>
      <c r="D12" s="46" t="s">
        <v>30</v>
      </c>
      <c r="E12" s="27">
        <v>18</v>
      </c>
      <c r="F12" s="42">
        <v>794.83</v>
      </c>
      <c r="G12" s="29">
        <v>989.01</v>
      </c>
      <c r="H12" s="30">
        <f t="shared" si="0"/>
        <v>17802.18</v>
      </c>
      <c r="I12" s="39"/>
      <c r="L12" s="43"/>
      <c r="M12" s="44"/>
    </row>
    <row r="13" spans="1:13" s="49" customFormat="1" ht="51.75" x14ac:dyDescent="0.3">
      <c r="A13" s="23" t="s">
        <v>31</v>
      </c>
      <c r="B13" s="45" t="s">
        <v>32</v>
      </c>
      <c r="C13" s="47" t="s">
        <v>33</v>
      </c>
      <c r="D13" s="46" t="s">
        <v>34</v>
      </c>
      <c r="E13" s="27">
        <v>9</v>
      </c>
      <c r="F13" s="29">
        <v>1658.12</v>
      </c>
      <c r="G13" s="29">
        <v>2063.1999999999998</v>
      </c>
      <c r="H13" s="30">
        <f t="shared" si="0"/>
        <v>18568.8</v>
      </c>
      <c r="I13" s="48"/>
      <c r="L13" s="43"/>
      <c r="M13" s="44"/>
    </row>
    <row r="14" spans="1:13" ht="34.5" x14ac:dyDescent="0.3">
      <c r="A14" s="23" t="s">
        <v>35</v>
      </c>
      <c r="B14" s="45" t="s">
        <v>36</v>
      </c>
      <c r="C14" s="50" t="s">
        <v>37</v>
      </c>
      <c r="D14" s="46" t="s">
        <v>21</v>
      </c>
      <c r="E14" s="27">
        <v>62</v>
      </c>
      <c r="F14" s="42">
        <v>5.32</v>
      </c>
      <c r="G14" s="29">
        <v>6.62</v>
      </c>
      <c r="H14" s="30">
        <f t="shared" si="0"/>
        <v>410.44</v>
      </c>
      <c r="I14" s="39"/>
      <c r="L14" s="43"/>
      <c r="M14" s="44"/>
    </row>
    <row r="15" spans="1:13" s="49" customFormat="1" ht="51.75" x14ac:dyDescent="0.3">
      <c r="A15" s="23" t="s">
        <v>38</v>
      </c>
      <c r="B15" s="45" t="s">
        <v>39</v>
      </c>
      <c r="C15" s="47" t="s">
        <v>40</v>
      </c>
      <c r="D15" s="46" t="s">
        <v>30</v>
      </c>
      <c r="E15" s="27">
        <v>18</v>
      </c>
      <c r="F15" s="29">
        <v>980</v>
      </c>
      <c r="G15" s="29">
        <v>1219.4100000000001</v>
      </c>
      <c r="H15" s="30">
        <f t="shared" si="0"/>
        <v>21949.38</v>
      </c>
      <c r="I15" s="48"/>
      <c r="L15" s="43"/>
      <c r="M15" s="44"/>
    </row>
    <row r="16" spans="1:13" s="49" customFormat="1" ht="34.5" x14ac:dyDescent="0.3">
      <c r="A16" s="23" t="s">
        <v>41</v>
      </c>
      <c r="B16" s="45" t="s">
        <v>42</v>
      </c>
      <c r="C16" s="47" t="s">
        <v>43</v>
      </c>
      <c r="D16" s="46" t="s">
        <v>44</v>
      </c>
      <c r="E16" s="27">
        <v>529.95000000000005</v>
      </c>
      <c r="F16" s="29">
        <v>13.5</v>
      </c>
      <c r="G16" s="29">
        <v>16.8</v>
      </c>
      <c r="H16" s="30">
        <f t="shared" si="0"/>
        <v>8903.16</v>
      </c>
      <c r="I16" s="48"/>
      <c r="L16" s="43"/>
      <c r="M16" s="44"/>
    </row>
    <row r="17" spans="1:13" s="49" customFormat="1" ht="51.75" x14ac:dyDescent="0.3">
      <c r="A17" s="23" t="s">
        <v>45</v>
      </c>
      <c r="B17" s="45" t="s">
        <v>46</v>
      </c>
      <c r="C17" s="47" t="s">
        <v>47</v>
      </c>
      <c r="D17" s="46" t="s">
        <v>26</v>
      </c>
      <c r="E17" s="27">
        <v>529.95000000000005</v>
      </c>
      <c r="F17" s="29">
        <v>9.4600000000000009</v>
      </c>
      <c r="G17" s="29">
        <v>11.77</v>
      </c>
      <c r="H17" s="30">
        <f t="shared" si="0"/>
        <v>6237.51</v>
      </c>
      <c r="I17" s="48"/>
      <c r="L17" s="43"/>
      <c r="M17" s="44"/>
    </row>
    <row r="18" spans="1:13" s="49" customFormat="1" ht="34.5" x14ac:dyDescent="0.3">
      <c r="A18" s="23" t="s">
        <v>48</v>
      </c>
      <c r="B18" s="45" t="s">
        <v>49</v>
      </c>
      <c r="C18" s="47" t="s">
        <v>50</v>
      </c>
      <c r="D18" s="46" t="s">
        <v>26</v>
      </c>
      <c r="E18" s="27">
        <v>67.2</v>
      </c>
      <c r="F18" s="29">
        <v>86.3</v>
      </c>
      <c r="G18" s="29">
        <v>107.38</v>
      </c>
      <c r="H18" s="30">
        <f t="shared" si="0"/>
        <v>7215.94</v>
      </c>
      <c r="I18" s="48"/>
      <c r="L18" s="43"/>
      <c r="M18" s="44"/>
    </row>
    <row r="19" spans="1:13" s="49" customFormat="1" ht="34.5" x14ac:dyDescent="0.3">
      <c r="A19" s="23" t="s">
        <v>51</v>
      </c>
      <c r="B19" s="45" t="s">
        <v>52</v>
      </c>
      <c r="C19" s="47" t="s">
        <v>53</v>
      </c>
      <c r="D19" s="46" t="s">
        <v>54</v>
      </c>
      <c r="E19" s="27">
        <v>108</v>
      </c>
      <c r="F19" s="29">
        <v>79.09</v>
      </c>
      <c r="G19" s="29">
        <v>98.41</v>
      </c>
      <c r="H19" s="51">
        <f t="shared" si="0"/>
        <v>10628.28</v>
      </c>
      <c r="I19" s="48"/>
      <c r="L19" s="43"/>
      <c r="M19" s="44"/>
    </row>
    <row r="20" spans="1:13" s="49" customFormat="1" ht="34.5" x14ac:dyDescent="0.3">
      <c r="A20" s="23" t="s">
        <v>55</v>
      </c>
      <c r="B20" s="45" t="s">
        <v>56</v>
      </c>
      <c r="C20" s="47" t="s">
        <v>57</v>
      </c>
      <c r="D20" s="26" t="s">
        <v>21</v>
      </c>
      <c r="E20" s="27">
        <v>9</v>
      </c>
      <c r="F20" s="29">
        <v>915.58</v>
      </c>
      <c r="G20" s="29">
        <v>1139.26</v>
      </c>
      <c r="H20" s="51">
        <f t="shared" si="0"/>
        <v>10253.34</v>
      </c>
      <c r="I20" s="48"/>
      <c r="L20" s="43"/>
      <c r="M20" s="44"/>
    </row>
    <row r="21" spans="1:13" s="49" customFormat="1" x14ac:dyDescent="0.3">
      <c r="A21" s="32">
        <v>3</v>
      </c>
      <c r="B21" s="33"/>
      <c r="C21" s="52" t="s">
        <v>58</v>
      </c>
      <c r="D21" s="35"/>
      <c r="E21" s="35"/>
      <c r="F21" s="37"/>
      <c r="G21" s="38">
        <v>0</v>
      </c>
      <c r="H21" s="21">
        <f>SUM(H22:H34)</f>
        <v>85929.19</v>
      </c>
      <c r="I21" s="48"/>
      <c r="L21" s="43"/>
      <c r="M21" s="44"/>
    </row>
    <row r="22" spans="1:13" s="49" customFormat="1" ht="34.5" x14ac:dyDescent="0.3">
      <c r="A22" s="23" t="s">
        <v>59</v>
      </c>
      <c r="B22" s="45" t="s">
        <v>60</v>
      </c>
      <c r="C22" s="47" t="s">
        <v>61</v>
      </c>
      <c r="D22" s="46" t="s">
        <v>62</v>
      </c>
      <c r="E22" s="27">
        <v>142.54000000000002</v>
      </c>
      <c r="F22" s="29">
        <v>7.6</v>
      </c>
      <c r="G22" s="29">
        <v>9.4600000000000009</v>
      </c>
      <c r="H22" s="30">
        <f t="shared" ref="H22:H34" si="1">ROUND(E22*G22,2)</f>
        <v>1348.43</v>
      </c>
      <c r="I22" s="48"/>
      <c r="L22" s="43"/>
      <c r="M22" s="44"/>
    </row>
    <row r="23" spans="1:13" s="49" customFormat="1" ht="34.5" x14ac:dyDescent="0.3">
      <c r="A23" s="23" t="s">
        <v>63</v>
      </c>
      <c r="B23" s="45" t="s">
        <v>64</v>
      </c>
      <c r="C23" s="47" t="s">
        <v>65</v>
      </c>
      <c r="D23" s="46" t="s">
        <v>62</v>
      </c>
      <c r="E23" s="27">
        <v>173.69</v>
      </c>
      <c r="F23" s="29">
        <v>45.28</v>
      </c>
      <c r="G23" s="29">
        <v>56.34</v>
      </c>
      <c r="H23" s="30">
        <f t="shared" si="1"/>
        <v>9785.69</v>
      </c>
      <c r="I23" s="48"/>
      <c r="L23" s="43"/>
      <c r="M23" s="44"/>
    </row>
    <row r="24" spans="1:13" s="49" customFormat="1" ht="34.5" x14ac:dyDescent="0.3">
      <c r="A24" s="23" t="s">
        <v>66</v>
      </c>
      <c r="B24" s="45" t="s">
        <v>67</v>
      </c>
      <c r="C24" s="47" t="s">
        <v>68</v>
      </c>
      <c r="D24" s="46" t="s">
        <v>62</v>
      </c>
      <c r="E24" s="27">
        <v>28.15</v>
      </c>
      <c r="F24" s="29">
        <v>77.290000000000006</v>
      </c>
      <c r="G24" s="29">
        <v>96.17</v>
      </c>
      <c r="H24" s="30">
        <f t="shared" si="1"/>
        <v>2707.19</v>
      </c>
      <c r="I24" s="48"/>
      <c r="L24" s="43"/>
      <c r="M24" s="44"/>
    </row>
    <row r="25" spans="1:13" s="49" customFormat="1" ht="34.5" x14ac:dyDescent="0.3">
      <c r="A25" s="23" t="s">
        <v>69</v>
      </c>
      <c r="B25" s="45" t="s">
        <v>70</v>
      </c>
      <c r="C25" s="47" t="s">
        <v>71</v>
      </c>
      <c r="D25" s="46" t="s">
        <v>62</v>
      </c>
      <c r="E25" s="27">
        <v>57.36</v>
      </c>
      <c r="F25" s="29">
        <v>377.95</v>
      </c>
      <c r="G25" s="29">
        <v>470.28</v>
      </c>
      <c r="H25" s="30">
        <f t="shared" si="1"/>
        <v>26975.26</v>
      </c>
      <c r="I25" s="48"/>
      <c r="L25" s="43"/>
      <c r="M25" s="44"/>
    </row>
    <row r="26" spans="1:13" s="49" customFormat="1" ht="69" x14ac:dyDescent="0.3">
      <c r="A26" s="23" t="s">
        <v>72</v>
      </c>
      <c r="B26" s="45" t="s">
        <v>73</v>
      </c>
      <c r="C26" s="47" t="s">
        <v>74</v>
      </c>
      <c r="D26" s="46" t="s">
        <v>62</v>
      </c>
      <c r="E26" s="27">
        <v>3.87</v>
      </c>
      <c r="F26" s="29">
        <v>251.88</v>
      </c>
      <c r="G26" s="29">
        <v>313.41000000000003</v>
      </c>
      <c r="H26" s="30">
        <f t="shared" si="1"/>
        <v>1212.9000000000001</v>
      </c>
      <c r="I26" s="48"/>
      <c r="L26" s="43"/>
      <c r="M26" s="44"/>
    </row>
    <row r="27" spans="1:13" s="49" customFormat="1" ht="34.5" x14ac:dyDescent="0.3">
      <c r="A27" s="23" t="s">
        <v>75</v>
      </c>
      <c r="B27" s="45" t="s">
        <v>76</v>
      </c>
      <c r="C27" s="47" t="s">
        <v>77</v>
      </c>
      <c r="D27" s="46" t="s">
        <v>62</v>
      </c>
      <c r="E27" s="27">
        <v>63.85</v>
      </c>
      <c r="F27" s="29">
        <v>54.78</v>
      </c>
      <c r="G27" s="29">
        <v>68.16</v>
      </c>
      <c r="H27" s="30">
        <f t="shared" si="1"/>
        <v>4352.0200000000004</v>
      </c>
      <c r="I27" s="48"/>
      <c r="L27" s="43"/>
      <c r="M27" s="44"/>
    </row>
    <row r="28" spans="1:13" s="49" customFormat="1" ht="34.5" x14ac:dyDescent="0.3">
      <c r="A28" s="23" t="s">
        <v>78</v>
      </c>
      <c r="B28" s="45" t="s">
        <v>80</v>
      </c>
      <c r="C28" s="47" t="s">
        <v>81</v>
      </c>
      <c r="D28" s="46" t="s">
        <v>26</v>
      </c>
      <c r="E28" s="27">
        <v>13.600000000000001</v>
      </c>
      <c r="F28" s="29">
        <v>26.06</v>
      </c>
      <c r="G28" s="29">
        <v>32.43</v>
      </c>
      <c r="H28" s="30">
        <f t="shared" si="1"/>
        <v>441.05</v>
      </c>
      <c r="I28" s="48"/>
      <c r="L28" s="43"/>
      <c r="M28" s="44"/>
    </row>
    <row r="29" spans="1:13" s="49" customFormat="1" ht="34.5" x14ac:dyDescent="0.3">
      <c r="A29" s="23" t="s">
        <v>79</v>
      </c>
      <c r="B29" s="45" t="s">
        <v>83</v>
      </c>
      <c r="C29" s="47" t="s">
        <v>84</v>
      </c>
      <c r="D29" s="46" t="s">
        <v>26</v>
      </c>
      <c r="E29" s="27">
        <v>38.599999999999994</v>
      </c>
      <c r="F29" s="29">
        <v>14.72</v>
      </c>
      <c r="G29" s="29">
        <v>18.32</v>
      </c>
      <c r="H29" s="30">
        <f t="shared" si="1"/>
        <v>707.15</v>
      </c>
      <c r="I29" s="48"/>
      <c r="L29" s="43"/>
      <c r="M29" s="44"/>
    </row>
    <row r="30" spans="1:13" s="49" customFormat="1" ht="34.5" x14ac:dyDescent="0.3">
      <c r="A30" s="23" t="s">
        <v>82</v>
      </c>
      <c r="B30" s="45" t="s">
        <v>86</v>
      </c>
      <c r="C30" s="47" t="s">
        <v>87</v>
      </c>
      <c r="D30" s="46" t="s">
        <v>62</v>
      </c>
      <c r="E30" s="27">
        <v>275.22000000000003</v>
      </c>
      <c r="F30" s="29">
        <v>45.32</v>
      </c>
      <c r="G30" s="29">
        <v>56.39</v>
      </c>
      <c r="H30" s="30">
        <f t="shared" si="1"/>
        <v>15519.66</v>
      </c>
      <c r="I30" s="48"/>
      <c r="L30" s="43"/>
      <c r="M30" s="44"/>
    </row>
    <row r="31" spans="1:13" s="49" customFormat="1" ht="34.5" x14ac:dyDescent="0.3">
      <c r="A31" s="23" t="s">
        <v>85</v>
      </c>
      <c r="B31" s="45" t="s">
        <v>89</v>
      </c>
      <c r="C31" s="47" t="s">
        <v>90</v>
      </c>
      <c r="D31" s="46" t="s">
        <v>62</v>
      </c>
      <c r="E31" s="27">
        <v>188.34</v>
      </c>
      <c r="F31" s="29">
        <v>3.42</v>
      </c>
      <c r="G31" s="29">
        <v>4.26</v>
      </c>
      <c r="H31" s="30">
        <f t="shared" si="1"/>
        <v>802.33</v>
      </c>
      <c r="I31" s="48"/>
      <c r="L31" s="43"/>
      <c r="M31" s="44"/>
    </row>
    <row r="32" spans="1:13" s="49" customFormat="1" ht="34.5" x14ac:dyDescent="0.3">
      <c r="A32" s="23" t="s">
        <v>88</v>
      </c>
      <c r="B32" s="45" t="s">
        <v>92</v>
      </c>
      <c r="C32" s="47" t="s">
        <v>93</v>
      </c>
      <c r="D32" s="46" t="s">
        <v>62</v>
      </c>
      <c r="E32" s="27">
        <v>115.34</v>
      </c>
      <c r="F32" s="29">
        <v>44.91</v>
      </c>
      <c r="G32" s="29">
        <v>55.88</v>
      </c>
      <c r="H32" s="30">
        <f t="shared" si="1"/>
        <v>6445.2</v>
      </c>
      <c r="I32" s="48"/>
      <c r="L32" s="43"/>
      <c r="M32" s="44"/>
    </row>
    <row r="33" spans="1:13" s="49" customFormat="1" ht="51.75" x14ac:dyDescent="0.3">
      <c r="A33" s="23" t="s">
        <v>91</v>
      </c>
      <c r="B33" s="45" t="s">
        <v>95</v>
      </c>
      <c r="C33" s="47" t="s">
        <v>96</v>
      </c>
      <c r="D33" s="46" t="s">
        <v>97</v>
      </c>
      <c r="E33" s="27">
        <v>5512.1</v>
      </c>
      <c r="F33" s="29">
        <v>1.86</v>
      </c>
      <c r="G33" s="29">
        <v>2.31</v>
      </c>
      <c r="H33" s="30">
        <f t="shared" si="1"/>
        <v>12732.95</v>
      </c>
      <c r="I33" s="48"/>
      <c r="L33" s="43"/>
      <c r="M33" s="44"/>
    </row>
    <row r="34" spans="1:13" s="49" customFormat="1" ht="51.75" x14ac:dyDescent="0.3">
      <c r="A34" s="23" t="s">
        <v>94</v>
      </c>
      <c r="B34" s="45" t="s">
        <v>98</v>
      </c>
      <c r="C34" s="47" t="s">
        <v>99</v>
      </c>
      <c r="D34" s="46" t="s">
        <v>100</v>
      </c>
      <c r="E34" s="27">
        <v>1102.42</v>
      </c>
      <c r="F34" s="29">
        <v>2.11</v>
      </c>
      <c r="G34" s="29">
        <v>2.63</v>
      </c>
      <c r="H34" s="30">
        <f t="shared" si="1"/>
        <v>2899.36</v>
      </c>
      <c r="I34" s="48"/>
      <c r="L34" s="43"/>
      <c r="M34" s="44"/>
    </row>
    <row r="35" spans="1:13" s="49" customFormat="1" x14ac:dyDescent="0.3">
      <c r="A35" s="32">
        <v>4</v>
      </c>
      <c r="B35" s="53"/>
      <c r="C35" s="52" t="s">
        <v>101</v>
      </c>
      <c r="D35" s="54"/>
      <c r="E35" s="54"/>
      <c r="F35" s="55"/>
      <c r="G35" s="55"/>
      <c r="H35" s="56">
        <f>SUM(H36:H46)</f>
        <v>400157.12</v>
      </c>
      <c r="I35" s="48"/>
      <c r="L35" s="43"/>
      <c r="M35" s="44"/>
    </row>
    <row r="36" spans="1:13" s="49" customFormat="1" ht="34.5" x14ac:dyDescent="0.3">
      <c r="A36" s="23" t="s">
        <v>102</v>
      </c>
      <c r="B36" s="45" t="s">
        <v>103</v>
      </c>
      <c r="C36" s="47" t="s">
        <v>104</v>
      </c>
      <c r="D36" s="46" t="s">
        <v>62</v>
      </c>
      <c r="E36" s="27">
        <v>94.600000000000009</v>
      </c>
      <c r="F36" s="29">
        <v>705.06</v>
      </c>
      <c r="G36" s="29">
        <v>877.31</v>
      </c>
      <c r="H36" s="30">
        <f>ROUND(E36*G36,2)</f>
        <v>82993.53</v>
      </c>
      <c r="I36" s="48"/>
      <c r="L36" s="43"/>
      <c r="M36" s="44"/>
    </row>
    <row r="37" spans="1:13" s="49" customFormat="1" ht="51.75" x14ac:dyDescent="0.3">
      <c r="A37" s="23" t="s">
        <v>105</v>
      </c>
      <c r="B37" s="45" t="s">
        <v>106</v>
      </c>
      <c r="C37" s="47" t="s">
        <v>107</v>
      </c>
      <c r="D37" s="46" t="s">
        <v>62</v>
      </c>
      <c r="E37" s="27">
        <v>83.509999999999991</v>
      </c>
      <c r="F37" s="29">
        <v>469.42</v>
      </c>
      <c r="G37" s="29">
        <v>584.1</v>
      </c>
      <c r="H37" s="30">
        <f t="shared" ref="H37:H46" si="2">ROUND(E37*G37,2)</f>
        <v>48778.19</v>
      </c>
      <c r="I37" s="48"/>
      <c r="L37" s="43"/>
      <c r="M37" s="44"/>
    </row>
    <row r="38" spans="1:13" s="49" customFormat="1" ht="34.5" x14ac:dyDescent="0.3">
      <c r="A38" s="23" t="s">
        <v>108</v>
      </c>
      <c r="B38" s="45" t="s">
        <v>109</v>
      </c>
      <c r="C38" s="47" t="s">
        <v>110</v>
      </c>
      <c r="D38" s="46" t="s">
        <v>26</v>
      </c>
      <c r="E38" s="27">
        <v>579.39999999999986</v>
      </c>
      <c r="F38" s="29">
        <v>61.36</v>
      </c>
      <c r="G38" s="29">
        <v>76.349999999999994</v>
      </c>
      <c r="H38" s="30">
        <f t="shared" si="2"/>
        <v>44237.19</v>
      </c>
      <c r="I38" s="48"/>
      <c r="L38" s="43"/>
      <c r="M38" s="44"/>
    </row>
    <row r="39" spans="1:13" s="49" customFormat="1" ht="30" customHeight="1" x14ac:dyDescent="0.3">
      <c r="A39" s="23" t="s">
        <v>111</v>
      </c>
      <c r="B39" s="45" t="s">
        <v>112</v>
      </c>
      <c r="C39" s="47" t="s">
        <v>113</v>
      </c>
      <c r="D39" s="46" t="s">
        <v>114</v>
      </c>
      <c r="E39" s="27">
        <v>8996.9300000000021</v>
      </c>
      <c r="F39" s="29">
        <v>14.42</v>
      </c>
      <c r="G39" s="29">
        <v>17.940000000000001</v>
      </c>
      <c r="H39" s="30">
        <f t="shared" si="2"/>
        <v>161404.92000000001</v>
      </c>
      <c r="I39" s="48"/>
      <c r="L39" s="43"/>
      <c r="M39" s="44"/>
    </row>
    <row r="40" spans="1:13" s="49" customFormat="1" ht="30" customHeight="1" x14ac:dyDescent="0.3">
      <c r="A40" s="23" t="s">
        <v>115</v>
      </c>
      <c r="B40" s="45">
        <v>102719</v>
      </c>
      <c r="C40" s="47" t="s">
        <v>116</v>
      </c>
      <c r="D40" s="46" t="s">
        <v>62</v>
      </c>
      <c r="E40" s="27">
        <v>93.18</v>
      </c>
      <c r="F40" s="29">
        <v>177.12</v>
      </c>
      <c r="G40" s="29">
        <v>220.39</v>
      </c>
      <c r="H40" s="30">
        <f t="shared" si="2"/>
        <v>20535.939999999999</v>
      </c>
      <c r="I40" s="48"/>
      <c r="L40" s="43"/>
      <c r="M40" s="44"/>
    </row>
    <row r="41" spans="1:13" s="49" customFormat="1" ht="34.5" x14ac:dyDescent="0.3">
      <c r="A41" s="23" t="s">
        <v>117</v>
      </c>
      <c r="B41" s="45" t="s">
        <v>118</v>
      </c>
      <c r="C41" s="47" t="s">
        <v>119</v>
      </c>
      <c r="D41" s="46" t="s">
        <v>54</v>
      </c>
      <c r="E41" s="27">
        <v>111.75999999999999</v>
      </c>
      <c r="F41" s="29">
        <v>30.56</v>
      </c>
      <c r="G41" s="29">
        <v>38.03</v>
      </c>
      <c r="H41" s="30">
        <f t="shared" si="2"/>
        <v>4250.2299999999996</v>
      </c>
      <c r="I41" s="48"/>
      <c r="L41" s="43"/>
      <c r="M41" s="44"/>
    </row>
    <row r="42" spans="1:13" s="49" customFormat="1" ht="34.5" x14ac:dyDescent="0.3">
      <c r="A42" s="23" t="s">
        <v>120</v>
      </c>
      <c r="B42" s="45" t="s">
        <v>121</v>
      </c>
      <c r="C42" s="47" t="s">
        <v>122</v>
      </c>
      <c r="D42" s="46" t="s">
        <v>54</v>
      </c>
      <c r="E42" s="27">
        <v>102</v>
      </c>
      <c r="F42" s="29">
        <v>63.87</v>
      </c>
      <c r="G42" s="29">
        <v>79.47</v>
      </c>
      <c r="H42" s="30">
        <f t="shared" si="2"/>
        <v>8105.94</v>
      </c>
      <c r="I42" s="48"/>
      <c r="L42" s="43"/>
      <c r="M42" s="44"/>
    </row>
    <row r="43" spans="1:13" s="49" customFormat="1" ht="34.5" x14ac:dyDescent="0.3">
      <c r="A43" s="23" t="s">
        <v>123</v>
      </c>
      <c r="B43" s="45" t="s">
        <v>124</v>
      </c>
      <c r="C43" s="47" t="s">
        <v>125</v>
      </c>
      <c r="D43" s="46" t="s">
        <v>54</v>
      </c>
      <c r="E43" s="27">
        <v>30</v>
      </c>
      <c r="F43" s="29">
        <v>13.96</v>
      </c>
      <c r="G43" s="29">
        <v>17.37</v>
      </c>
      <c r="H43" s="30">
        <f t="shared" si="2"/>
        <v>521.1</v>
      </c>
      <c r="I43" s="48"/>
      <c r="L43" s="43"/>
      <c r="M43" s="44"/>
    </row>
    <row r="44" spans="1:13" s="49" customFormat="1" ht="34.5" x14ac:dyDescent="0.3">
      <c r="A44" s="23" t="s">
        <v>126</v>
      </c>
      <c r="B44" s="45">
        <v>102990</v>
      </c>
      <c r="C44" s="47" t="s">
        <v>127</v>
      </c>
      <c r="D44" s="46" t="s">
        <v>54</v>
      </c>
      <c r="E44" s="27">
        <v>145.30000000000001</v>
      </c>
      <c r="F44" s="29">
        <v>65.83</v>
      </c>
      <c r="G44" s="29">
        <v>81.91</v>
      </c>
      <c r="H44" s="30">
        <f t="shared" si="2"/>
        <v>11901.52</v>
      </c>
      <c r="I44" s="48"/>
      <c r="L44" s="43"/>
      <c r="M44" s="44"/>
    </row>
    <row r="45" spans="1:13" s="49" customFormat="1" ht="34.5" x14ac:dyDescent="0.3">
      <c r="A45" s="23" t="s">
        <v>128</v>
      </c>
      <c r="B45" s="45">
        <v>102712</v>
      </c>
      <c r="C45" s="47" t="s">
        <v>129</v>
      </c>
      <c r="D45" s="46" t="s">
        <v>26</v>
      </c>
      <c r="E45" s="27">
        <v>1107.49</v>
      </c>
      <c r="F45" s="29">
        <v>8.36</v>
      </c>
      <c r="G45" s="29">
        <v>10.4</v>
      </c>
      <c r="H45" s="30">
        <f t="shared" si="2"/>
        <v>11517.9</v>
      </c>
      <c r="I45" s="48"/>
      <c r="L45" s="43"/>
      <c r="M45" s="44"/>
    </row>
    <row r="46" spans="1:13" s="49" customFormat="1" ht="34.5" x14ac:dyDescent="0.3">
      <c r="A46" s="23" t="s">
        <v>130</v>
      </c>
      <c r="B46" s="45">
        <v>97905</v>
      </c>
      <c r="C46" s="47" t="s">
        <v>131</v>
      </c>
      <c r="D46" s="46" t="s">
        <v>132</v>
      </c>
      <c r="E46" s="27">
        <v>18</v>
      </c>
      <c r="F46" s="29">
        <v>263.89999999999998</v>
      </c>
      <c r="G46" s="29">
        <v>328.37</v>
      </c>
      <c r="H46" s="30">
        <f t="shared" si="2"/>
        <v>5910.66</v>
      </c>
      <c r="I46" s="48"/>
      <c r="L46" s="43"/>
      <c r="M46" s="44"/>
    </row>
    <row r="47" spans="1:13" s="49" customFormat="1" x14ac:dyDescent="0.3">
      <c r="A47" s="32">
        <v>5</v>
      </c>
      <c r="B47" s="53"/>
      <c r="C47" s="52" t="s">
        <v>133</v>
      </c>
      <c r="D47" s="54"/>
      <c r="E47" s="54"/>
      <c r="F47" s="55"/>
      <c r="G47" s="55"/>
      <c r="H47" s="56">
        <f>SUM(H48:H49)</f>
        <v>280416.53999999998</v>
      </c>
      <c r="I47" s="48"/>
      <c r="L47" s="43"/>
      <c r="M47" s="44"/>
    </row>
    <row r="48" spans="1:13" s="49" customFormat="1" ht="51.75" x14ac:dyDescent="0.3">
      <c r="A48" s="23" t="s">
        <v>134</v>
      </c>
      <c r="B48" s="45" t="s">
        <v>135</v>
      </c>
      <c r="C48" s="47" t="s">
        <v>136</v>
      </c>
      <c r="D48" s="46" t="s">
        <v>62</v>
      </c>
      <c r="E48" s="27">
        <v>208.33000000000004</v>
      </c>
      <c r="F48" s="29">
        <v>1070.05</v>
      </c>
      <c r="G48" s="29">
        <v>1331.46</v>
      </c>
      <c r="H48" s="30">
        <f>ROUND(E48*G48,2)</f>
        <v>277383.06</v>
      </c>
      <c r="I48" s="48"/>
      <c r="L48" s="43"/>
      <c r="M48" s="44"/>
    </row>
    <row r="49" spans="1:13" s="49" customFormat="1" ht="34.5" x14ac:dyDescent="0.3">
      <c r="A49" s="23" t="s">
        <v>137</v>
      </c>
      <c r="B49" s="45" t="s">
        <v>138</v>
      </c>
      <c r="C49" s="47" t="s">
        <v>139</v>
      </c>
      <c r="D49" s="46" t="s">
        <v>26</v>
      </c>
      <c r="E49" s="27">
        <v>34</v>
      </c>
      <c r="F49" s="29">
        <v>71.7</v>
      </c>
      <c r="G49" s="29">
        <v>89.22</v>
      </c>
      <c r="H49" s="30">
        <f>ROUND(E49*G49,2)</f>
        <v>3033.48</v>
      </c>
      <c r="I49" s="48"/>
      <c r="L49" s="43"/>
      <c r="M49" s="44"/>
    </row>
    <row r="50" spans="1:13" s="49" customFormat="1" x14ac:dyDescent="0.3">
      <c r="A50" s="32">
        <v>6</v>
      </c>
      <c r="B50" s="53"/>
      <c r="C50" s="52" t="s">
        <v>140</v>
      </c>
      <c r="D50" s="57"/>
      <c r="E50" s="57"/>
      <c r="F50" s="57"/>
      <c r="G50" s="38"/>
      <c r="H50" s="56">
        <f>SUM(H51:H52)</f>
        <v>41061.880000000005</v>
      </c>
      <c r="I50" s="48"/>
      <c r="L50" s="43"/>
      <c r="M50" s="44"/>
    </row>
    <row r="51" spans="1:13" s="49" customFormat="1" ht="86.25" x14ac:dyDescent="0.3">
      <c r="A51" s="23">
        <v>6.1</v>
      </c>
      <c r="B51" s="45">
        <v>5679</v>
      </c>
      <c r="C51" s="47" t="s">
        <v>141</v>
      </c>
      <c r="D51" s="46" t="s">
        <v>142</v>
      </c>
      <c r="E51" s="27">
        <v>20</v>
      </c>
      <c r="F51" s="29">
        <v>73.349999999999994</v>
      </c>
      <c r="G51" s="29">
        <v>91.27</v>
      </c>
      <c r="H51" s="30">
        <f>ROUND(E51*G51,2)</f>
        <v>1825.4</v>
      </c>
      <c r="I51" s="48"/>
      <c r="L51" s="43"/>
      <c r="M51" s="44"/>
    </row>
    <row r="52" spans="1:13" s="49" customFormat="1" ht="86.25" x14ac:dyDescent="0.3">
      <c r="A52" s="23">
        <v>6.2</v>
      </c>
      <c r="B52" s="45">
        <v>5678</v>
      </c>
      <c r="C52" s="47" t="s">
        <v>143</v>
      </c>
      <c r="D52" s="46" t="s">
        <v>144</v>
      </c>
      <c r="E52" s="27">
        <v>202</v>
      </c>
      <c r="F52" s="29">
        <v>156.1</v>
      </c>
      <c r="G52" s="29">
        <v>194.24</v>
      </c>
      <c r="H52" s="30">
        <f>ROUND(E52*G52,2)</f>
        <v>39236.480000000003</v>
      </c>
      <c r="I52" s="48"/>
      <c r="L52" s="43"/>
      <c r="M52" s="44"/>
    </row>
    <row r="53" spans="1:13" s="49" customFormat="1" x14ac:dyDescent="0.3">
      <c r="A53" s="58">
        <v>7</v>
      </c>
      <c r="B53" s="59"/>
      <c r="C53" s="60" t="s">
        <v>145</v>
      </c>
      <c r="D53" s="61"/>
      <c r="E53" s="61"/>
      <c r="F53" s="62"/>
      <c r="G53" s="62"/>
      <c r="H53" s="56">
        <f>SUM(H54:H56)</f>
        <v>10917.699999999999</v>
      </c>
      <c r="I53" s="48"/>
      <c r="L53" s="43"/>
      <c r="M53" s="44"/>
    </row>
    <row r="54" spans="1:13" s="49" customFormat="1" ht="51.75" x14ac:dyDescent="0.3">
      <c r="A54" s="63" t="s">
        <v>146</v>
      </c>
      <c r="B54" s="64" t="s">
        <v>147</v>
      </c>
      <c r="C54" s="65" t="s">
        <v>148</v>
      </c>
      <c r="D54" s="66" t="s">
        <v>62</v>
      </c>
      <c r="E54" s="27">
        <v>19.88</v>
      </c>
      <c r="F54" s="67">
        <v>169.87</v>
      </c>
      <c r="G54" s="29">
        <v>211.37</v>
      </c>
      <c r="H54" s="30">
        <f>ROUND(E54*G54,2)</f>
        <v>4202.04</v>
      </c>
      <c r="I54" s="48"/>
      <c r="L54" s="43"/>
      <c r="M54" s="44"/>
    </row>
    <row r="55" spans="1:13" s="49" customFormat="1" ht="51.75" x14ac:dyDescent="0.3">
      <c r="A55" s="63" t="s">
        <v>149</v>
      </c>
      <c r="B55" s="64" t="s">
        <v>150</v>
      </c>
      <c r="C55" s="65" t="s">
        <v>151</v>
      </c>
      <c r="D55" s="66" t="s">
        <v>62</v>
      </c>
      <c r="E55" s="27">
        <v>17.189999999999998</v>
      </c>
      <c r="F55" s="67">
        <v>278.57</v>
      </c>
      <c r="G55" s="29">
        <v>346.62</v>
      </c>
      <c r="H55" s="30">
        <f>ROUND(E55*G55,2)</f>
        <v>5958.4</v>
      </c>
      <c r="I55" s="48"/>
      <c r="L55" s="43"/>
      <c r="M55" s="44"/>
    </row>
    <row r="56" spans="1:13" s="49" customFormat="1" x14ac:dyDescent="0.3">
      <c r="A56" s="63" t="s">
        <v>152</v>
      </c>
      <c r="B56" s="64" t="s">
        <v>153</v>
      </c>
      <c r="C56" s="65" t="s">
        <v>154</v>
      </c>
      <c r="D56" s="66" t="s">
        <v>62</v>
      </c>
      <c r="E56" s="27">
        <v>5.15</v>
      </c>
      <c r="F56" s="67">
        <v>118.17</v>
      </c>
      <c r="G56" s="29">
        <v>147.04</v>
      </c>
      <c r="H56" s="30">
        <f>ROUND(E56*G56,2)</f>
        <v>757.26</v>
      </c>
      <c r="I56" s="48"/>
      <c r="L56" s="43"/>
      <c r="M56" s="44"/>
    </row>
    <row r="57" spans="1:13" x14ac:dyDescent="0.3">
      <c r="A57" s="32">
        <v>8</v>
      </c>
      <c r="B57" s="68"/>
      <c r="C57" s="52" t="s">
        <v>155</v>
      </c>
      <c r="D57" s="57"/>
      <c r="E57" s="57"/>
      <c r="F57" s="38"/>
      <c r="G57" s="38"/>
      <c r="H57" s="56">
        <f>SUM(H58:H61)</f>
        <v>15419.820000000002</v>
      </c>
      <c r="L57" s="43"/>
      <c r="M57" s="44"/>
    </row>
    <row r="58" spans="1:13" x14ac:dyDescent="0.3">
      <c r="A58" s="23">
        <v>8.1</v>
      </c>
      <c r="B58" s="45" t="s">
        <v>156</v>
      </c>
      <c r="C58" s="47" t="s">
        <v>157</v>
      </c>
      <c r="D58" s="46" t="s">
        <v>26</v>
      </c>
      <c r="E58" s="27">
        <v>34.5</v>
      </c>
      <c r="F58" s="29">
        <v>79.5</v>
      </c>
      <c r="G58" s="29">
        <v>98.92</v>
      </c>
      <c r="H58" s="30">
        <f>ROUND(E58*G58,2)</f>
        <v>3412.74</v>
      </c>
      <c r="L58" s="43"/>
      <c r="M58" s="44"/>
    </row>
    <row r="59" spans="1:13" ht="34.5" x14ac:dyDescent="0.3">
      <c r="A59" s="23">
        <v>8.1999999999999993</v>
      </c>
      <c r="B59" s="45" t="s">
        <v>158</v>
      </c>
      <c r="C59" s="47" t="s">
        <v>159</v>
      </c>
      <c r="D59" s="46" t="s">
        <v>26</v>
      </c>
      <c r="E59" s="27">
        <v>36</v>
      </c>
      <c r="F59" s="29">
        <v>21.73</v>
      </c>
      <c r="G59" s="29">
        <v>27.04</v>
      </c>
      <c r="H59" s="30">
        <f>ROUND(E59*G59,2)</f>
        <v>973.44</v>
      </c>
      <c r="L59" s="43"/>
      <c r="M59" s="44"/>
    </row>
    <row r="60" spans="1:13" x14ac:dyDescent="0.3">
      <c r="A60" s="23">
        <v>8.3000000000000007</v>
      </c>
      <c r="B60" s="26">
        <v>88316</v>
      </c>
      <c r="C60" s="69" t="s">
        <v>160</v>
      </c>
      <c r="D60" s="70" t="s">
        <v>161</v>
      </c>
      <c r="E60" s="27">
        <v>218</v>
      </c>
      <c r="F60" s="29">
        <v>22.64</v>
      </c>
      <c r="G60" s="29">
        <v>28.17</v>
      </c>
      <c r="H60" s="30">
        <f>ROUND(E60*G60,2)</f>
        <v>6141.06</v>
      </c>
      <c r="L60" s="43"/>
      <c r="M60" s="44"/>
    </row>
    <row r="61" spans="1:13" ht="17.25" customHeight="1" x14ac:dyDescent="0.3">
      <c r="A61" s="23">
        <v>8.4</v>
      </c>
      <c r="B61" s="26">
        <v>88309</v>
      </c>
      <c r="C61" s="69" t="s">
        <v>162</v>
      </c>
      <c r="D61" s="70" t="s">
        <v>161</v>
      </c>
      <c r="E61" s="27">
        <v>126</v>
      </c>
      <c r="F61" s="29">
        <v>31.21</v>
      </c>
      <c r="G61" s="29">
        <v>38.83</v>
      </c>
      <c r="H61" s="30">
        <f>ROUND(E61*G61,2)</f>
        <v>4892.58</v>
      </c>
      <c r="L61" s="43"/>
      <c r="M61" s="44"/>
    </row>
    <row r="62" spans="1:13" ht="18" thickBot="1" x14ac:dyDescent="0.35">
      <c r="A62" s="71"/>
      <c r="B62" s="72"/>
      <c r="C62" s="73"/>
      <c r="D62" s="74"/>
      <c r="E62" s="75"/>
      <c r="F62" s="76"/>
      <c r="G62" s="76"/>
      <c r="H62" s="77"/>
    </row>
    <row r="63" spans="1:13" ht="54" customHeight="1" thickBot="1" x14ac:dyDescent="0.35">
      <c r="A63" s="92" t="s">
        <v>163</v>
      </c>
      <c r="B63" s="93"/>
      <c r="C63" s="94"/>
      <c r="D63" s="95"/>
      <c r="E63" s="96"/>
      <c r="F63" s="92" t="s">
        <v>164</v>
      </c>
      <c r="G63" s="93"/>
      <c r="H63" s="78">
        <f>H57+H53+H50+H47+H35+H21+H10+H8</f>
        <v>1148449.3400000001</v>
      </c>
      <c r="M63" s="44"/>
    </row>
    <row r="64" spans="1:13" x14ac:dyDescent="0.3">
      <c r="A64" s="79"/>
      <c r="B64" s="80"/>
      <c r="C64" s="81"/>
      <c r="D64" s="79"/>
      <c r="E64" s="82"/>
      <c r="F64" s="83"/>
      <c r="G64" s="83"/>
      <c r="H64" s="84"/>
    </row>
    <row r="65" spans="1:8" x14ac:dyDescent="0.3">
      <c r="A65" s="79"/>
      <c r="B65" s="80"/>
      <c r="C65" s="81"/>
      <c r="D65" s="79"/>
      <c r="E65" s="82"/>
      <c r="F65" s="83"/>
      <c r="G65" s="83"/>
      <c r="H65" s="84"/>
    </row>
  </sheetData>
  <mergeCells count="10">
    <mergeCell ref="A6:F6"/>
    <mergeCell ref="A63:B63"/>
    <mergeCell ref="C63:E63"/>
    <mergeCell ref="F63:G63"/>
    <mergeCell ref="B1:C1"/>
    <mergeCell ref="E1:H4"/>
    <mergeCell ref="B2:D2"/>
    <mergeCell ref="B3:D3"/>
    <mergeCell ref="B4:D4"/>
    <mergeCell ref="B5:F5"/>
  </mergeCells>
  <pageMargins left="0.51181102362204722" right="0.51181102362204722" top="0.78740157480314965" bottom="0.78740157480314965" header="0.31496062992125984" footer="0.31496062992125984"/>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Planilha1</vt:lpstr>
      <vt:lpstr>Planilha1!Titulos_de_impressao</vt:lpstr>
    </vt:vector>
  </TitlesOfParts>
  <Company>Prefeitura Municipal de João Monlevade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PMJM</dc:creator>
  <cp:lastModifiedBy>PMJM</cp:lastModifiedBy>
  <cp:lastPrinted>2025-08-26T16:29:54Z</cp:lastPrinted>
  <dcterms:created xsi:type="dcterms:W3CDTF">2025-08-26T16:27:30Z</dcterms:created>
  <dcterms:modified xsi:type="dcterms:W3CDTF">2025-08-26T17:09:20Z</dcterms:modified>
</cp:coreProperties>
</file>