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25" tabRatio="693"/>
  </bookViews>
  <sheets>
    <sheet name="Cron.F.Financ.Elétrica" sheetId="2" r:id="rId1"/>
  </sheets>
  <externalReferences>
    <externalReference r:id="rId2"/>
  </externalReferences>
  <definedNames>
    <definedName name="_xlnm.Print_Area" localSheetId="0">Cron.F.Financ.Elétrica!$A$1:$M$45</definedName>
    <definedName name="_xlnm.Print_Titles" localSheetId="0">Cron.F.Financ.Elétrica!$1:$6</definedName>
  </definedNames>
  <calcPr calcId="144525" fullCalcOnLoad="1"/>
</workbook>
</file>

<file path=xl/sharedStrings.xml><?xml version="1.0" encoding="utf-8"?>
<sst xmlns="http://schemas.openxmlformats.org/spreadsheetml/2006/main" count="56" uniqueCount="44">
  <si>
    <t xml:space="preserve"> </t>
  </si>
  <si>
    <t>CRONOGRAMA FÍSICO-FINANCEIRO</t>
  </si>
  <si>
    <t xml:space="preserve">ÓRGÃO     </t>
  </si>
  <si>
    <t>SECRETARIA MUNICIPAL DE OBRAS</t>
  </si>
  <si>
    <t>OBRA</t>
  </si>
  <si>
    <t xml:space="preserve">REFORMA ELÉTRICA DA ESCOLA MUNICIPAL EUGÊNIA SCHARLE LOCALIZADA NA AV. AEROPORTO, N° 01, VILA TANQUE, CEP 35930-438, JOÃO MONLEVADE - MG  </t>
  </si>
  <si>
    <t xml:space="preserve">PRAZO </t>
  </si>
  <si>
    <t>03 MESES</t>
  </si>
  <si>
    <t>DATA  :</t>
  </si>
  <si>
    <t>VALOR TOTAL ORÇADO</t>
  </si>
  <si>
    <t>CRONOGRAMA FÍSICO-FINANCEIRO - ESCOLA MUNICIPAL EUGÊNIA SCHARLE</t>
  </si>
  <si>
    <t xml:space="preserve">ITEM 1 </t>
  </si>
  <si>
    <t>SERVIÇOS</t>
  </si>
  <si>
    <t>CUSTO</t>
  </si>
  <si>
    <t>INCID.</t>
  </si>
  <si>
    <t>TOTAL</t>
  </si>
  <si>
    <t>1.1</t>
  </si>
  <si>
    <t>SERVIÇOS PRELIMINARES (INSTALAÇÃO DAS ELETROCALHAS, PERFILADOS E ELETRODUTOS)</t>
  </si>
  <si>
    <t>1.2</t>
  </si>
  <si>
    <t xml:space="preserve">INÍCIO DA PASSAGEM  DE CABOS ELÉTRICOS </t>
  </si>
  <si>
    <t>1.3</t>
  </si>
  <si>
    <t>PASSAGEM DA FIAÇÃO NOVA E INSTALAÇÃO DE NOVOS COMPONENTES</t>
  </si>
  <si>
    <t>1.4</t>
  </si>
  <si>
    <t xml:space="preserve">TÉRMINO DA PASSAGEM DA FIAÇÃO NOVA E INSTALAÇÃO DOS NOVOS COMPONENTES </t>
  </si>
  <si>
    <t>1.5</t>
  </si>
  <si>
    <t>SERVIÇOS FINAIS (RETIRADA DO PADRÃO DE ENTRADA DE ENERGIA, DOS CABOS ELÉTRICOS ANTIGOS,INTERRUPTORES/TOMADAS, LUMINÁRIAS ANTIGAS E COLOCAÇÃO DE PLACAS CEGAS)</t>
  </si>
  <si>
    <t>CRONOGRAMA FÍSICO-FINANCEIRO - CEMEI LOUIS ENSCH</t>
  </si>
  <si>
    <t xml:space="preserve">REFORA ELÉTRICA NO CEMEI LOUIS ENSCH LOCALIZADO NA RUA SÃO DOMINGOS DO PRATA, Nº 37, JOSÉ ELÓI, CEP 35930-199, JOÃO MONLEVADE - MG  </t>
  </si>
  <si>
    <t>6 SEMANAS</t>
  </si>
  <si>
    <t>ITEM 2</t>
  </si>
  <si>
    <t>2.1</t>
  </si>
  <si>
    <t xml:space="preserve">SERVIÇOS PRELIMINARES PARA INSTALAÇÃO DO PADRÃO DE ENTRADA DE ENERGIA  </t>
  </si>
  <si>
    <t>2.2</t>
  </si>
  <si>
    <t>SERVIÇOS PRELIMINARES PARA INSTALAÇÃO DOS ELETRODUTOS</t>
  </si>
  <si>
    <t>2.3</t>
  </si>
  <si>
    <t>INSTALAÇÃO DOS ELETRODUTOS, INÍCIO DA PASSAGEM DE CABOS</t>
  </si>
  <si>
    <t>2.4</t>
  </si>
  <si>
    <t>PASSAGEM DO CABEAMENTO NOVO, TROCA DOS DISJUNTORES E DOS QUADROS DE DISTRIBUIÇÃO DE CIRCUITOS</t>
  </si>
  <si>
    <t>2.5</t>
  </si>
  <si>
    <t>INÍCIO DA INSTALAÇÃO E MONTAGEM DO PADRÃO DE ENTRADA DE ENERGIA E PASSAGEM DO CABEAMENTO NOVO ATÉ OS QUADROS DE DISTRIBUIÇÃO DE CIRCUITOS</t>
  </si>
  <si>
    <t>2.6</t>
  </si>
  <si>
    <t>REMOÇÃO DO PADRÃO DE ENTRADA DE ENERGIA ANTIGO E DO CABEAMENTO ANTIGO</t>
  </si>
  <si>
    <t>Thaís Machado Leite Nunes - Engenheira Eletricista</t>
  </si>
  <si>
    <t>ASSESSORA ESPECIAL</t>
  </si>
</sst>
</file>

<file path=xl/styles.xml><?xml version="1.0" encoding="utf-8"?>
<styleSheet xmlns="http://schemas.openxmlformats.org/spreadsheetml/2006/main">
  <numFmts count="6">
    <numFmt numFmtId="176" formatCode="_(&quot;R$ &quot;* #,##0.00_);_(&quot;R$ &quot;* \(#,##0.00\);_(&quot;R$ &quot;* &quot;-&quot;??_);_(@_)"/>
    <numFmt numFmtId="177" formatCode="_(&quot;R$ &quot;* #,##0_);_(&quot;R$ &quot;* \(#,##0\);_(&quot;R$ &quot;* &quot;-&quot;_);_(@_)"/>
    <numFmt numFmtId="178" formatCode="_(* #,##0.00_);_(* \(#,##0.00\);_(* &quot;-&quot;??_);_(@_)"/>
    <numFmt numFmtId="179" formatCode="_(* #,##0_);_(* \(#,##0\);_(* &quot;-&quot;_);_(@_)"/>
    <numFmt numFmtId="180" formatCode="&quot;R$&quot;\ #,##0.00"/>
    <numFmt numFmtId="181" formatCode="0.0%"/>
  </numFmts>
  <fonts count="30">
    <font>
      <sz val="10"/>
      <name val="Arial"/>
      <charset val="0"/>
    </font>
    <font>
      <sz val="8"/>
      <name val="Arial"/>
      <family val="2"/>
      <charset val="0"/>
    </font>
    <font>
      <b/>
      <sz val="12"/>
      <name val="Calibri"/>
      <family val="2"/>
      <charset val="0"/>
      <scheme val="minor"/>
    </font>
    <font>
      <b/>
      <i/>
      <sz val="12"/>
      <name val="Calibri"/>
      <family val="2"/>
      <charset val="0"/>
      <scheme val="minor"/>
    </font>
    <font>
      <sz val="12"/>
      <name val="Calibri"/>
      <family val="2"/>
      <charset val="0"/>
      <scheme val="minor"/>
    </font>
    <font>
      <sz val="12"/>
      <name val="Arial"/>
      <family val="2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i/>
      <sz val="11"/>
      <name val="Calibri"/>
      <family val="2"/>
      <charset val="0"/>
      <scheme val="minor"/>
    </font>
    <font>
      <b/>
      <sz val="8"/>
      <name val="Arial"/>
      <family val="2"/>
      <charset val="0"/>
    </font>
    <font>
      <u/>
      <sz val="10"/>
      <color theme="1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b/>
      <sz val="15"/>
      <color theme="3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sz val="11"/>
      <color rgb="FFFA7D00"/>
      <name val="Calibri"/>
      <family val="2"/>
      <charset val="0"/>
      <scheme val="minor"/>
    </font>
    <font>
      <u/>
      <sz val="10"/>
      <color theme="10"/>
      <name val="Arial"/>
      <family val="2"/>
      <charset val="0"/>
    </font>
    <font>
      <sz val="11"/>
      <color rgb="FF9C000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51">
    <xf numFmtId="0" fontId="0" fillId="0" borderId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8" borderId="0" applyNumberFormat="0" applyBorder="0" applyAlignment="0" applyProtection="0"/>
    <xf numFmtId="9" fontId="0" fillId="0" borderId="0" applyFont="0" applyFill="0" applyBorder="0" applyAlignment="0" applyProtection="0"/>
    <xf numFmtId="0" fontId="18" fillId="0" borderId="18" applyNumberFormat="0" applyFill="0" applyAlignment="0" applyProtection="0"/>
    <xf numFmtId="0" fontId="15" fillId="5" borderId="16" applyNumberFormat="0" applyAlignment="0" applyProtection="0"/>
    <xf numFmtId="177" fontId="0" fillId="0" borderId="0" applyFont="0" applyFill="0" applyBorder="0" applyAlignment="0" applyProtection="0"/>
    <xf numFmtId="0" fontId="12" fillId="9" borderId="0" applyNumberFormat="0" applyBorder="0" applyAlignment="0" applyProtection="0"/>
    <xf numFmtId="176" fontId="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6" fillId="14" borderId="20" applyNumberFormat="0" applyFont="0" applyAlignment="0" applyProtection="0"/>
    <xf numFmtId="0" fontId="12" fillId="15" borderId="0" applyNumberFormat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6" fillId="0" borderId="17" applyNumberFormat="0" applyFill="0" applyAlignment="0" applyProtection="0"/>
    <xf numFmtId="0" fontId="14" fillId="18" borderId="0" applyNumberFormat="0" applyBorder="0" applyAlignment="0" applyProtection="0"/>
    <xf numFmtId="0" fontId="27" fillId="0" borderId="22" applyNumberFormat="0" applyFill="0" applyAlignment="0" applyProtection="0"/>
    <xf numFmtId="0" fontId="14" fillId="24" borderId="0" applyNumberFormat="0" applyBorder="0" applyAlignment="0" applyProtection="0"/>
    <xf numFmtId="0" fontId="28" fillId="0" borderId="23" applyNumberFormat="0" applyFill="0" applyAlignment="0" applyProtection="0"/>
    <xf numFmtId="0" fontId="14" fillId="26" borderId="0" applyNumberFormat="0" applyBorder="0" applyAlignment="0" applyProtection="0"/>
    <xf numFmtId="0" fontId="28" fillId="0" borderId="0" applyNumberFormat="0" applyFill="0" applyBorder="0" applyAlignment="0" applyProtection="0"/>
    <xf numFmtId="0" fontId="13" fillId="3" borderId="15" applyNumberFormat="0" applyAlignment="0" applyProtection="0"/>
    <xf numFmtId="0" fontId="21" fillId="12" borderId="19" applyNumberFormat="0" applyAlignment="0" applyProtection="0"/>
    <xf numFmtId="0" fontId="29" fillId="12" borderId="15" applyNumberFormat="0" applyAlignment="0" applyProtection="0"/>
    <xf numFmtId="0" fontId="23" fillId="0" borderId="21" applyNumberFormat="0" applyFill="0" applyAlignment="0" applyProtection="0"/>
    <xf numFmtId="0" fontId="12" fillId="6" borderId="0" applyNumberFormat="0" applyBorder="0" applyAlignment="0" applyProtection="0"/>
    <xf numFmtId="0" fontId="26" fillId="22" borderId="0" applyNumberFormat="0" applyBorder="0" applyAlignment="0" applyProtection="0"/>
    <xf numFmtId="0" fontId="20" fillId="11" borderId="0" applyNumberFormat="0" applyBorder="0" applyAlignment="0" applyProtection="0"/>
    <xf numFmtId="0" fontId="25" fillId="21" borderId="0" applyNumberFormat="0" applyBorder="0" applyAlignment="0" applyProtection="0"/>
    <xf numFmtId="0" fontId="12" fillId="29" borderId="0" applyNumberFormat="0" applyBorder="0" applyAlignment="0" applyProtection="0"/>
    <xf numFmtId="0" fontId="14" fillId="27" borderId="0" applyNumberFormat="0" applyBorder="0" applyAlignment="0" applyProtection="0"/>
    <xf numFmtId="0" fontId="12" fillId="25" borderId="0" applyNumberFormat="0" applyBorder="0" applyAlignment="0" applyProtection="0"/>
    <xf numFmtId="0" fontId="14" fillId="28" borderId="0" applyNumberFormat="0" applyBorder="0" applyAlignment="0" applyProtection="0"/>
    <xf numFmtId="0" fontId="12" fillId="30" borderId="0" applyNumberFormat="0" applyBorder="0" applyAlignment="0" applyProtection="0"/>
    <xf numFmtId="0" fontId="14" fillId="10" borderId="0" applyNumberFormat="0" applyBorder="0" applyAlignment="0" applyProtection="0"/>
    <xf numFmtId="0" fontId="12" fillId="2" borderId="0" applyNumberFormat="0" applyBorder="0" applyAlignment="0" applyProtection="0"/>
    <xf numFmtId="0" fontId="14" fillId="20" borderId="0" applyNumberFormat="0" applyBorder="0" applyAlignment="0" applyProtection="0"/>
    <xf numFmtId="0" fontId="12" fillId="16" borderId="0" applyNumberFormat="0" applyBorder="0" applyAlignment="0" applyProtection="0"/>
    <xf numFmtId="0" fontId="14" fillId="17" borderId="0" applyNumberFormat="0" applyBorder="0" applyAlignment="0" applyProtection="0"/>
    <xf numFmtId="0" fontId="12" fillId="31" borderId="0" applyNumberFormat="0" applyBorder="0" applyAlignment="0" applyProtection="0"/>
    <xf numFmtId="0" fontId="14" fillId="7" borderId="0" applyNumberFormat="0" applyBorder="0" applyAlignment="0" applyProtection="0"/>
    <xf numFmtId="0" fontId="12" fillId="3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6" fillId="0" borderId="0"/>
    <xf numFmtId="0" fontId="6" fillId="0" borderId="0"/>
  </cellStyleXfs>
  <cellXfs count="79">
    <xf numFmtId="0" fontId="0" fillId="0" borderId="0" xfId="0"/>
    <xf numFmtId="4" fontId="1" fillId="0" borderId="0" xfId="0" applyNumberFormat="1" applyFont="1" applyBorder="1"/>
    <xf numFmtId="0" fontId="1" fillId="0" borderId="0" xfId="0" applyFont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58" fontId="2" fillId="0" borderId="1" xfId="0" applyNumberFormat="1" applyFont="1" applyFill="1" applyBorder="1" applyAlignment="1">
      <alignment horizontal="center"/>
    </xf>
    <xf numFmtId="180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0" borderId="1" xfId="4" applyNumberFormat="1" applyFont="1" applyBorder="1" applyAlignment="1">
      <alignment horizontal="center" vertical="center"/>
    </xf>
    <xf numFmtId="4" fontId="4" fillId="0" borderId="1" xfId="1" applyNumberFormat="1" applyFont="1" applyBorder="1" applyAlignment="1" applyProtection="1">
      <alignment horizontal="center" vertical="center"/>
    </xf>
    <xf numFmtId="9" fontId="4" fillId="0" borderId="1" xfId="1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/>
    <xf numFmtId="0" fontId="5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49" fontId="4" fillId="0" borderId="0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78" fontId="6" fillId="0" borderId="0" xfId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81" fontId="6" fillId="0" borderId="0" xfId="4" applyNumberFormat="1" applyFont="1" applyBorder="1" applyAlignment="1">
      <alignment horizontal="center"/>
    </xf>
    <xf numFmtId="10" fontId="6" fillId="0" borderId="0" xfId="4" applyNumberFormat="1" applyFont="1" applyBorder="1" applyAlignment="1">
      <alignment horizontal="center"/>
    </xf>
    <xf numFmtId="178" fontId="6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78" fontId="1" fillId="0" borderId="0" xfId="1" applyFont="1" applyBorder="1" applyAlignment="1">
      <alignment horizontal="center"/>
    </xf>
    <xf numFmtId="178" fontId="6" fillId="0" borderId="0" xfId="1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78" fontId="7" fillId="0" borderId="0" xfId="1" applyFont="1" applyBorder="1" applyAlignment="1">
      <alignment horizontal="center"/>
    </xf>
    <xf numFmtId="49" fontId="0" fillId="0" borderId="0" xfId="0" applyNumberFormat="1" applyBorder="1"/>
    <xf numFmtId="0" fontId="0" fillId="0" borderId="0" xfId="0" applyBorder="1"/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58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10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9" fontId="6" fillId="0" borderId="0" xfId="4" applyFont="1" applyBorder="1" applyAlignment="1">
      <alignment horizontal="center"/>
    </xf>
    <xf numFmtId="10" fontId="6" fillId="0" borderId="0" xfId="1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</cellXfs>
  <cellStyles count="51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  <cellStyle name="Normal 3" xfId="49"/>
    <cellStyle name="Normal 4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95885</xdr:colOff>
      <xdr:row>0</xdr:row>
      <xdr:rowOff>180975</xdr:rowOff>
    </xdr:from>
    <xdr:to>
      <xdr:col>12</xdr:col>
      <xdr:colOff>1781175</xdr:colOff>
      <xdr:row>4</xdr:row>
      <xdr:rowOff>76835</xdr:rowOff>
    </xdr:to>
    <xdr:pic>
      <xdr:nvPicPr>
        <xdr:cNvPr id="28726" name="Imagem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44935" y="180975"/>
          <a:ext cx="1685290" cy="619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&#199;AMENTO-EUGENIA-LOUI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CITAÇÃO (EXCLUSIVE COZINHA-E)"/>
      <sheetName val="COMP-01"/>
      <sheetName val="COMP-02"/>
      <sheetName val="COMP-03"/>
    </sheetNames>
    <sheetDataSet>
      <sheetData sheetId="0">
        <row r="48">
          <cell r="H48">
            <v>144084.87</v>
          </cell>
        </row>
        <row r="73">
          <cell r="H73">
            <v>24947.9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3"/>
  <sheetViews>
    <sheetView tabSelected="1" view="pageBreakPreview" zoomScale="90" zoomScaleNormal="100" workbookViewId="0">
      <pane ySplit="6" topLeftCell="A7" activePane="bottomLeft" state="frozen"/>
      <selection/>
      <selection pane="bottomLeft" activeCell="D24" sqref="D24"/>
    </sheetView>
  </sheetViews>
  <sheetFormatPr defaultColWidth="11.4285714285714" defaultRowHeight="11.25"/>
  <cols>
    <col min="1" max="1" width="9.71428571428571" style="2"/>
    <col min="2" max="2" width="20.4285714285714" style="2" customWidth="1"/>
    <col min="3" max="3" width="5.85714285714286" style="2" customWidth="1"/>
    <col min="4" max="4" width="14.5714285714286" style="2" customWidth="1"/>
    <col min="5" max="5" width="12.7142857142857" style="2"/>
    <col min="6" max="6" width="9.85714285714286" style="2" customWidth="1"/>
    <col min="7" max="12" width="16.4285714285714" style="2" customWidth="1"/>
    <col min="13" max="13" width="28.2857142857143" style="2" customWidth="1"/>
    <col min="14" max="16384" width="11.4285714285714" style="2"/>
  </cols>
  <sheetData>
    <row r="1" ht="16.5" customHeight="1" spans="1:13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64"/>
      <c r="M1" s="65"/>
    </row>
    <row r="2" ht="15.75" spans="1:13">
      <c r="A2" s="3" t="s">
        <v>2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66"/>
      <c r="M2" s="65"/>
    </row>
    <row r="3" ht="15.75" customHeight="1" spans="1:13">
      <c r="A3" s="8" t="s">
        <v>4</v>
      </c>
      <c r="B3" s="9" t="s">
        <v>5</v>
      </c>
      <c r="C3" s="10"/>
      <c r="D3" s="10"/>
      <c r="E3" s="10"/>
      <c r="F3" s="10"/>
      <c r="G3" s="10"/>
      <c r="H3" s="10"/>
      <c r="I3" s="10"/>
      <c r="J3" s="10"/>
      <c r="K3" s="10"/>
      <c r="L3" s="67"/>
      <c r="M3" s="65"/>
    </row>
    <row r="4" ht="9" customHeight="1" spans="1:13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68"/>
      <c r="M4" s="65"/>
    </row>
    <row r="5" ht="15.75" spans="1:13">
      <c r="A5" s="14" t="s">
        <v>6</v>
      </c>
      <c r="B5" s="15" t="s">
        <v>7</v>
      </c>
      <c r="C5" s="15" t="s">
        <v>8</v>
      </c>
      <c r="D5" s="16">
        <v>45904</v>
      </c>
      <c r="E5" s="16"/>
      <c r="F5" s="14" t="s">
        <v>9</v>
      </c>
      <c r="G5" s="3"/>
      <c r="H5" s="17">
        <f>'[1]LICITAÇÃO (EXCLUSIVE COZINHA-E)'!$H$48</f>
        <v>144084.87</v>
      </c>
      <c r="I5" s="17"/>
      <c r="J5" s="17"/>
      <c r="K5" s="17"/>
      <c r="L5" s="17"/>
      <c r="M5" s="65"/>
    </row>
    <row r="6" ht="21.75" customHeight="1" spans="1:13">
      <c r="A6" s="18" t="s">
        <v>10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ht="21.75" customHeight="1" spans="1:13">
      <c r="A7" s="19" t="s">
        <v>11</v>
      </c>
      <c r="B7" s="19" t="s">
        <v>12</v>
      </c>
      <c r="C7" s="19"/>
      <c r="D7" s="19"/>
      <c r="E7" s="19" t="s">
        <v>13</v>
      </c>
      <c r="F7" s="19" t="s">
        <v>14</v>
      </c>
      <c r="G7" s="19">
        <v>1</v>
      </c>
      <c r="H7" s="19">
        <v>2</v>
      </c>
      <c r="I7" s="19">
        <v>3</v>
      </c>
      <c r="J7" s="19">
        <v>4</v>
      </c>
      <c r="K7" s="19">
        <v>5</v>
      </c>
      <c r="L7" s="19">
        <v>6</v>
      </c>
      <c r="M7" s="19" t="s">
        <v>15</v>
      </c>
    </row>
    <row r="8" ht="30" customHeight="1" spans="1:13">
      <c r="A8" s="20" t="s">
        <v>16</v>
      </c>
      <c r="B8" s="21" t="s">
        <v>17</v>
      </c>
      <c r="C8" s="21"/>
      <c r="D8" s="21"/>
      <c r="E8" s="22">
        <f>(H5-E16)/4</f>
        <v>35225.9825</v>
      </c>
      <c r="F8" s="23">
        <f>E8/E$18</f>
        <v>0.244480787608026</v>
      </c>
      <c r="G8" s="24">
        <v>1</v>
      </c>
      <c r="H8" s="24"/>
      <c r="I8" s="24"/>
      <c r="J8" s="24"/>
      <c r="K8" s="24"/>
      <c r="L8" s="24"/>
      <c r="M8" s="24">
        <f>SUM(G8:H8)</f>
        <v>1</v>
      </c>
    </row>
    <row r="9" s="1" customFormat="1" ht="30" customHeight="1" spans="1:13">
      <c r="A9" s="20"/>
      <c r="B9" s="21"/>
      <c r="C9" s="21"/>
      <c r="D9" s="21"/>
      <c r="E9" s="22"/>
      <c r="F9" s="23"/>
      <c r="G9" s="25">
        <f>ROUND($E8*G8,2)</f>
        <v>35225.98</v>
      </c>
      <c r="H9" s="25"/>
      <c r="I9" s="25"/>
      <c r="J9" s="25"/>
      <c r="K9" s="25"/>
      <c r="L9" s="25"/>
      <c r="M9" s="22">
        <f>ROUND(SUM(G9:H9),2)</f>
        <v>35225.98</v>
      </c>
    </row>
    <row r="10" ht="26.25" customHeight="1" spans="1:13">
      <c r="A10" s="20" t="s">
        <v>18</v>
      </c>
      <c r="B10" s="21" t="s">
        <v>19</v>
      </c>
      <c r="C10" s="21"/>
      <c r="D10" s="21"/>
      <c r="E10" s="22">
        <f>(H5-E16)/4</f>
        <v>35225.9825</v>
      </c>
      <c r="F10" s="23">
        <f>E10/E$18</f>
        <v>0.244480787608026</v>
      </c>
      <c r="G10" s="24">
        <v>1</v>
      </c>
      <c r="H10" s="24"/>
      <c r="I10" s="24"/>
      <c r="J10" s="24"/>
      <c r="K10" s="24"/>
      <c r="L10" s="24"/>
      <c r="M10" s="24">
        <f>SUM(G10:H10)</f>
        <v>1</v>
      </c>
    </row>
    <row r="11" s="1" customFormat="1" ht="26.25" customHeight="1" spans="1:13">
      <c r="A11" s="20"/>
      <c r="B11" s="21"/>
      <c r="C11" s="21"/>
      <c r="D11" s="21"/>
      <c r="E11" s="22"/>
      <c r="F11" s="23"/>
      <c r="G11" s="25">
        <f>ROUND($E10*G10,2)</f>
        <v>35225.98</v>
      </c>
      <c r="H11" s="25"/>
      <c r="I11" s="25"/>
      <c r="J11" s="25"/>
      <c r="K11" s="25"/>
      <c r="L11" s="25"/>
      <c r="M11" s="22">
        <f>ROUND(SUM(G11:H11),2)</f>
        <v>35225.98</v>
      </c>
    </row>
    <row r="12" ht="23.25" customHeight="1" spans="1:13">
      <c r="A12" s="20" t="s">
        <v>20</v>
      </c>
      <c r="B12" s="21" t="s">
        <v>21</v>
      </c>
      <c r="C12" s="21"/>
      <c r="D12" s="21"/>
      <c r="E12" s="22">
        <f>(H5-E16)/4</f>
        <v>35225.9825</v>
      </c>
      <c r="F12" s="23">
        <f>E12/E$18</f>
        <v>0.244480787608026</v>
      </c>
      <c r="G12" s="24"/>
      <c r="H12" s="24">
        <v>1</v>
      </c>
      <c r="I12" s="24"/>
      <c r="J12" s="24"/>
      <c r="K12" s="24"/>
      <c r="L12" s="24"/>
      <c r="M12" s="24">
        <f>SUM(G12:H12)</f>
        <v>1</v>
      </c>
    </row>
    <row r="13" s="1" customFormat="1" ht="23.25" customHeight="1" spans="1:13">
      <c r="A13" s="20"/>
      <c r="B13" s="21"/>
      <c r="C13" s="21"/>
      <c r="D13" s="21"/>
      <c r="E13" s="22"/>
      <c r="F13" s="23"/>
      <c r="G13" s="25"/>
      <c r="H13" s="25">
        <f>ROUND($E12*H12,2)</f>
        <v>35225.98</v>
      </c>
      <c r="I13" s="25"/>
      <c r="J13" s="25"/>
      <c r="K13" s="25"/>
      <c r="L13" s="25"/>
      <c r="M13" s="22">
        <f>ROUND(SUM(G13:H13),2)</f>
        <v>35225.98</v>
      </c>
    </row>
    <row r="14" s="1" customFormat="1" ht="21.75" customHeight="1" spans="1:13">
      <c r="A14" s="20" t="s">
        <v>22</v>
      </c>
      <c r="B14" s="21" t="s">
        <v>23</v>
      </c>
      <c r="C14" s="21"/>
      <c r="D14" s="21"/>
      <c r="E14" s="22">
        <f>(H5-E16)/4</f>
        <v>35225.9825</v>
      </c>
      <c r="F14" s="23">
        <f>E14/E$18</f>
        <v>0.244480787608026</v>
      </c>
      <c r="G14" s="24"/>
      <c r="H14" s="24">
        <v>0.5</v>
      </c>
      <c r="I14" s="24">
        <v>0.5</v>
      </c>
      <c r="J14" s="24"/>
      <c r="K14" s="24"/>
      <c r="L14" s="24"/>
      <c r="M14" s="24">
        <f>SUM(H14+I14)</f>
        <v>1</v>
      </c>
    </row>
    <row r="15" s="1" customFormat="1" ht="21.75" customHeight="1" spans="1:13">
      <c r="A15" s="20"/>
      <c r="B15" s="21"/>
      <c r="C15" s="21"/>
      <c r="D15" s="21"/>
      <c r="E15" s="22"/>
      <c r="F15" s="23"/>
      <c r="G15" s="25"/>
      <c r="H15" s="25">
        <f>ROUND($E14*H14,2)</f>
        <v>17612.99</v>
      </c>
      <c r="I15" s="25">
        <f>ROUND($E14*I14,2)</f>
        <v>17612.99</v>
      </c>
      <c r="J15" s="25"/>
      <c r="K15" s="25"/>
      <c r="L15" s="25"/>
      <c r="M15" s="25">
        <f>ROUND($E14*M14,2)</f>
        <v>35225.98</v>
      </c>
    </row>
    <row r="16" s="1" customFormat="1" ht="53.25" customHeight="1" spans="1:13">
      <c r="A16" s="20" t="s">
        <v>24</v>
      </c>
      <c r="B16" s="21" t="s">
        <v>25</v>
      </c>
      <c r="C16" s="21"/>
      <c r="D16" s="21"/>
      <c r="E16" s="22">
        <v>3180.94</v>
      </c>
      <c r="F16" s="23">
        <f>E16/E$18</f>
        <v>0.022076849567897</v>
      </c>
      <c r="G16" s="25"/>
      <c r="H16" s="26"/>
      <c r="I16" s="26">
        <v>1</v>
      </c>
      <c r="J16" s="26"/>
      <c r="K16" s="26"/>
      <c r="L16" s="26"/>
      <c r="M16" s="24">
        <f>SUM(H16+I16)</f>
        <v>1</v>
      </c>
    </row>
    <row r="17" s="1" customFormat="1" ht="53.25" customHeight="1" spans="1:13">
      <c r="A17" s="20"/>
      <c r="B17" s="21"/>
      <c r="C17" s="21"/>
      <c r="D17" s="21"/>
      <c r="E17" s="22"/>
      <c r="F17" s="23"/>
      <c r="G17" s="25"/>
      <c r="H17" s="25"/>
      <c r="I17" s="25">
        <f>ROUND($E16*I16,2)</f>
        <v>3180.94</v>
      </c>
      <c r="J17" s="25"/>
      <c r="K17" s="25"/>
      <c r="L17" s="25"/>
      <c r="M17" s="25">
        <f>ROUND($E16*M16,2)</f>
        <v>3180.94</v>
      </c>
    </row>
    <row r="18" ht="15.95" customHeight="1" spans="1:13">
      <c r="A18" s="27" t="s">
        <v>15</v>
      </c>
      <c r="B18" s="27"/>
      <c r="C18" s="27"/>
      <c r="D18" s="27"/>
      <c r="E18" s="28">
        <f>SUM(E8:E17)</f>
        <v>144084.87</v>
      </c>
      <c r="F18" s="23">
        <f>SUM(F8:F17)</f>
        <v>1</v>
      </c>
      <c r="G18" s="28">
        <f>ROUND(G13+G11+G9+G15+G17,2)</f>
        <v>70451.96</v>
      </c>
      <c r="H18" s="28">
        <f>ROUND(H13+H11+H9+H15+H17,2)</f>
        <v>52838.97</v>
      </c>
      <c r="I18" s="28">
        <f>SUM(I9+I11+I13+I15+I17)</f>
        <v>20793.93</v>
      </c>
      <c r="J18" s="28"/>
      <c r="K18" s="28"/>
      <c r="L18" s="28"/>
      <c r="M18" s="28">
        <f>E18</f>
        <v>144084.87</v>
      </c>
    </row>
    <row r="19" ht="15.95" customHeight="1" spans="1:1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ht="15.95" customHeight="1" spans="1:13">
      <c r="A20" s="3" t="s">
        <v>26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ht="20.25" customHeight="1" spans="1:13">
      <c r="A21" s="14" t="s">
        <v>2</v>
      </c>
      <c r="B21" s="14" t="s">
        <v>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0.25" customHeight="1" spans="1:13">
      <c r="A22" s="30" t="s">
        <v>4</v>
      </c>
      <c r="B22" s="31" t="s">
        <v>27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ht="10.5" customHeight="1" spans="1:13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ht="20.25" customHeight="1" spans="1:13">
      <c r="A24" s="14" t="s">
        <v>6</v>
      </c>
      <c r="B24" s="15" t="s">
        <v>28</v>
      </c>
      <c r="C24" s="15" t="s">
        <v>8</v>
      </c>
      <c r="D24" s="16">
        <v>45904</v>
      </c>
      <c r="E24" s="16"/>
      <c r="F24" s="14" t="s">
        <v>9</v>
      </c>
      <c r="G24" s="3"/>
      <c r="H24" s="17">
        <f>'[1]LICITAÇÃO (EXCLUSIVE COZINHA-E)'!$H$73</f>
        <v>24947.9</v>
      </c>
      <c r="I24" s="17"/>
      <c r="J24" s="17"/>
      <c r="K24" s="17"/>
      <c r="L24" s="17"/>
      <c r="M24" s="19"/>
    </row>
    <row r="25" ht="20.25" customHeight="1" spans="1:13">
      <c r="A25" s="19" t="s">
        <v>29</v>
      </c>
      <c r="B25" s="19" t="s">
        <v>12</v>
      </c>
      <c r="C25" s="19"/>
      <c r="D25" s="19"/>
      <c r="E25" s="19" t="s">
        <v>13</v>
      </c>
      <c r="F25" s="19" t="s">
        <v>14</v>
      </c>
      <c r="G25" s="19">
        <v>1</v>
      </c>
      <c r="H25" s="19">
        <v>2</v>
      </c>
      <c r="I25" s="19">
        <v>3</v>
      </c>
      <c r="J25" s="19">
        <v>4</v>
      </c>
      <c r="K25" s="19">
        <v>5</v>
      </c>
      <c r="L25" s="19">
        <v>6</v>
      </c>
      <c r="M25" s="19" t="s">
        <v>15</v>
      </c>
    </row>
    <row r="26" ht="23.25" customHeight="1" spans="1:13">
      <c r="A26" s="20" t="s">
        <v>30</v>
      </c>
      <c r="B26" s="21" t="s">
        <v>31</v>
      </c>
      <c r="C26" s="21"/>
      <c r="D26" s="21"/>
      <c r="E26" s="22">
        <f>H24/6</f>
        <v>4157.98333333333</v>
      </c>
      <c r="F26" s="23">
        <f>E26/E$38</f>
        <v>0.166666666666667</v>
      </c>
      <c r="G26" s="24">
        <v>1</v>
      </c>
      <c r="H26" s="24"/>
      <c r="I26" s="24"/>
      <c r="J26" s="24"/>
      <c r="K26" s="24"/>
      <c r="L26" s="24"/>
      <c r="M26" s="24">
        <f>SUM(G26:L26)</f>
        <v>1</v>
      </c>
    </row>
    <row r="27" ht="23.25" customHeight="1" spans="1:13">
      <c r="A27" s="20"/>
      <c r="B27" s="21"/>
      <c r="C27" s="21"/>
      <c r="D27" s="21"/>
      <c r="E27" s="22"/>
      <c r="F27" s="23"/>
      <c r="G27" s="25">
        <f>ROUND($E26*G26,2)</f>
        <v>4157.98</v>
      </c>
      <c r="H27" s="25"/>
      <c r="I27" s="25"/>
      <c r="J27" s="25"/>
      <c r="K27" s="25"/>
      <c r="L27" s="25"/>
      <c r="M27" s="22">
        <f>ROUND(SUM(G27:H27),2)</f>
        <v>4157.98</v>
      </c>
    </row>
    <row r="28" ht="22.5" customHeight="1" spans="1:13">
      <c r="A28" s="20" t="s">
        <v>32</v>
      </c>
      <c r="B28" s="21" t="s">
        <v>33</v>
      </c>
      <c r="C28" s="21"/>
      <c r="D28" s="21"/>
      <c r="E28" s="22">
        <f>H24/6</f>
        <v>4157.98333333333</v>
      </c>
      <c r="F28" s="23">
        <f>E28/E$38</f>
        <v>0.166666666666667</v>
      </c>
      <c r="G28" s="32"/>
      <c r="H28" s="24">
        <v>1</v>
      </c>
      <c r="I28" s="25"/>
      <c r="J28" s="25"/>
      <c r="K28" s="25"/>
      <c r="L28" s="25"/>
      <c r="M28" s="69">
        <f t="shared" ref="M28:M36" si="0">SUM(G28:L28)</f>
        <v>1</v>
      </c>
    </row>
    <row r="29" ht="22.5" customHeight="1" spans="1:13">
      <c r="A29" s="20"/>
      <c r="B29" s="21"/>
      <c r="C29" s="21"/>
      <c r="D29" s="21"/>
      <c r="E29" s="22"/>
      <c r="F29" s="23"/>
      <c r="G29" s="25"/>
      <c r="H29" s="25">
        <f>ROUND($E28*H28,2)</f>
        <v>4157.98</v>
      </c>
      <c r="I29" s="25"/>
      <c r="J29" s="25"/>
      <c r="K29" s="25"/>
      <c r="L29" s="25"/>
      <c r="M29" s="70">
        <f t="shared" si="0"/>
        <v>4157.98</v>
      </c>
    </row>
    <row r="30" ht="21.75" customHeight="1" spans="1:13">
      <c r="A30" s="20" t="s">
        <v>34</v>
      </c>
      <c r="B30" s="21" t="s">
        <v>35</v>
      </c>
      <c r="C30" s="21"/>
      <c r="D30" s="21"/>
      <c r="E30" s="22">
        <f>H24/6</f>
        <v>4157.98333333333</v>
      </c>
      <c r="F30" s="23">
        <f>E30/E$38</f>
        <v>0.166666666666667</v>
      </c>
      <c r="G30" s="32"/>
      <c r="H30" s="25"/>
      <c r="I30" s="24">
        <v>1</v>
      </c>
      <c r="J30" s="25"/>
      <c r="K30" s="25"/>
      <c r="L30" s="25"/>
      <c r="M30" s="69">
        <f t="shared" si="0"/>
        <v>1</v>
      </c>
    </row>
    <row r="31" ht="21.75" customHeight="1" spans="1:13">
      <c r="A31" s="20"/>
      <c r="B31" s="21"/>
      <c r="C31" s="21"/>
      <c r="D31" s="21"/>
      <c r="E31" s="22"/>
      <c r="F31" s="23"/>
      <c r="G31" s="25"/>
      <c r="H31" s="25"/>
      <c r="I31" s="25">
        <f>ROUND($E30*I30,2)</f>
        <v>4157.98</v>
      </c>
      <c r="J31" s="25"/>
      <c r="K31" s="25"/>
      <c r="L31" s="25"/>
      <c r="M31" s="22">
        <f t="shared" si="0"/>
        <v>4157.98</v>
      </c>
    </row>
    <row r="32" ht="24" customHeight="1" spans="1:13">
      <c r="A32" s="20" t="s">
        <v>36</v>
      </c>
      <c r="B32" s="21" t="s">
        <v>37</v>
      </c>
      <c r="C32" s="21"/>
      <c r="D32" s="21"/>
      <c r="E32" s="22">
        <f>H24/6</f>
        <v>4157.98333333333</v>
      </c>
      <c r="F32" s="23">
        <f>E32/E$38</f>
        <v>0.166666666666667</v>
      </c>
      <c r="G32" s="33"/>
      <c r="H32" s="24"/>
      <c r="I32" s="24"/>
      <c r="J32" s="24">
        <v>1</v>
      </c>
      <c r="K32" s="24"/>
      <c r="L32" s="24"/>
      <c r="M32" s="24">
        <f t="shared" si="0"/>
        <v>1</v>
      </c>
    </row>
    <row r="33" ht="24" customHeight="1" spans="1:13">
      <c r="A33" s="20"/>
      <c r="B33" s="21"/>
      <c r="C33" s="21"/>
      <c r="D33" s="21"/>
      <c r="E33" s="22"/>
      <c r="F33" s="23"/>
      <c r="G33" s="25"/>
      <c r="H33" s="25"/>
      <c r="I33" s="25"/>
      <c r="J33" s="25">
        <f>ROUND($E32*J32,2)</f>
        <v>4157.98</v>
      </c>
      <c r="K33" s="25"/>
      <c r="L33" s="25"/>
      <c r="M33" s="22">
        <f t="shared" si="0"/>
        <v>4157.98</v>
      </c>
    </row>
    <row r="34" ht="33.75" customHeight="1" spans="1:13">
      <c r="A34" s="20" t="s">
        <v>38</v>
      </c>
      <c r="B34" s="21" t="s">
        <v>39</v>
      </c>
      <c r="C34" s="21"/>
      <c r="D34" s="21"/>
      <c r="E34" s="22">
        <f>H24/6</f>
        <v>4157.98333333333</v>
      </c>
      <c r="F34" s="23">
        <f>E34/E$38</f>
        <v>0.166666666666667</v>
      </c>
      <c r="G34" s="33"/>
      <c r="H34" s="24"/>
      <c r="I34" s="24"/>
      <c r="J34" s="24"/>
      <c r="K34" s="24">
        <v>1</v>
      </c>
      <c r="L34" s="24"/>
      <c r="M34" s="24">
        <f t="shared" si="0"/>
        <v>1</v>
      </c>
    </row>
    <row r="35" ht="33.75" customHeight="1" spans="1:13">
      <c r="A35" s="20"/>
      <c r="B35" s="21"/>
      <c r="C35" s="21"/>
      <c r="D35" s="21"/>
      <c r="E35" s="22"/>
      <c r="F35" s="23"/>
      <c r="G35" s="25"/>
      <c r="H35" s="25"/>
      <c r="I35" s="25"/>
      <c r="J35" s="25"/>
      <c r="K35" s="25">
        <f>ROUND($E34*K34,2)</f>
        <v>4157.98</v>
      </c>
      <c r="L35" s="25"/>
      <c r="M35" s="22">
        <f t="shared" si="0"/>
        <v>4157.98</v>
      </c>
    </row>
    <row r="36" ht="24.75" customHeight="1" spans="1:13">
      <c r="A36" s="20" t="s">
        <v>40</v>
      </c>
      <c r="B36" s="21" t="s">
        <v>41</v>
      </c>
      <c r="C36" s="21"/>
      <c r="D36" s="21"/>
      <c r="E36" s="22">
        <f>H24/6</f>
        <v>4157.98333333333</v>
      </c>
      <c r="F36" s="23">
        <f>E36/E$38</f>
        <v>0.166666666666667</v>
      </c>
      <c r="G36" s="24"/>
      <c r="H36" s="24"/>
      <c r="I36" s="24"/>
      <c r="J36" s="24"/>
      <c r="K36" s="24"/>
      <c r="L36" s="24">
        <v>1</v>
      </c>
      <c r="M36" s="24">
        <f t="shared" si="0"/>
        <v>1</v>
      </c>
    </row>
    <row r="37" ht="24.75" customHeight="1" spans="1:13">
      <c r="A37" s="20"/>
      <c r="B37" s="21"/>
      <c r="C37" s="21"/>
      <c r="D37" s="21"/>
      <c r="E37" s="22"/>
      <c r="F37" s="23"/>
      <c r="G37" s="25"/>
      <c r="H37" s="25"/>
      <c r="I37" s="25"/>
      <c r="J37" s="25"/>
      <c r="K37" s="25"/>
      <c r="L37" s="25">
        <f>ROUND($E36*L36,2)</f>
        <v>4157.98</v>
      </c>
      <c r="M37" s="25">
        <f>ROUND($E36*M36,2)</f>
        <v>4157.98</v>
      </c>
    </row>
    <row r="38" ht="15.95" customHeight="1" spans="1:13">
      <c r="A38" s="27" t="s">
        <v>15</v>
      </c>
      <c r="B38" s="27"/>
      <c r="C38" s="27"/>
      <c r="D38" s="27"/>
      <c r="E38" s="28">
        <f>SUM(E26:E37)</f>
        <v>24947.9</v>
      </c>
      <c r="F38" s="34">
        <f>SUM(F26:F37)</f>
        <v>1</v>
      </c>
      <c r="G38" s="28">
        <f>ROUND(G27,2)</f>
        <v>4157.98</v>
      </c>
      <c r="H38" s="28">
        <f>ROUND(H29,2)</f>
        <v>4157.98</v>
      </c>
      <c r="I38" s="28">
        <f>ROUND(I31,2)</f>
        <v>4157.98</v>
      </c>
      <c r="J38" s="28">
        <f>ROUND(J33,2)</f>
        <v>4157.98</v>
      </c>
      <c r="K38" s="28">
        <f>ROUND(K35,2)</f>
        <v>4157.98</v>
      </c>
      <c r="L38" s="28">
        <f>ROUND(L37,2)</f>
        <v>4157.98</v>
      </c>
      <c r="M38" s="28">
        <f>SUM(M27,M29,M31,M33,M35,M37)</f>
        <v>24947.88</v>
      </c>
    </row>
    <row r="39" ht="15.95" customHeight="1" spans="1:13">
      <c r="A39" s="35"/>
      <c r="B39" s="36"/>
      <c r="C39" s="36"/>
      <c r="D39" s="36"/>
      <c r="E39" s="36"/>
      <c r="F39" s="37"/>
      <c r="G39" s="37"/>
      <c r="H39" s="37"/>
      <c r="I39" s="37"/>
      <c r="J39" s="37"/>
      <c r="K39" s="37"/>
      <c r="L39" s="37"/>
      <c r="M39" s="71"/>
    </row>
    <row r="40" ht="15.95" customHeight="1" spans="1:13">
      <c r="A40" s="38"/>
      <c r="B40" s="39"/>
      <c r="C40" s="39"/>
      <c r="D40" s="39"/>
      <c r="E40" s="39"/>
      <c r="F40" s="40"/>
      <c r="G40" s="40"/>
      <c r="H40" s="40"/>
      <c r="I40" s="40"/>
      <c r="J40" s="40"/>
      <c r="K40" s="40"/>
      <c r="L40" s="40"/>
      <c r="M40" s="72"/>
    </row>
    <row r="41" ht="15.95" customHeight="1" spans="1:13">
      <c r="A41" s="38"/>
      <c r="B41" s="39"/>
      <c r="C41" s="39"/>
      <c r="D41" s="39"/>
      <c r="E41" s="39"/>
      <c r="F41" s="40"/>
      <c r="G41" s="40"/>
      <c r="H41" s="40"/>
      <c r="I41" s="40"/>
      <c r="J41" s="40"/>
      <c r="K41" s="40"/>
      <c r="L41" s="40"/>
      <c r="M41" s="72"/>
    </row>
    <row r="42" ht="15.95" customHeight="1" spans="1:13">
      <c r="A42" s="38"/>
      <c r="B42" s="39"/>
      <c r="C42" s="39"/>
      <c r="D42" s="39"/>
      <c r="E42" s="39"/>
      <c r="F42" s="40"/>
      <c r="G42" s="40"/>
      <c r="H42" s="40"/>
      <c r="I42" s="40"/>
      <c r="J42" s="40"/>
      <c r="K42" s="40"/>
      <c r="L42" s="40"/>
      <c r="M42" s="72"/>
    </row>
    <row r="43" ht="15.95" customHeight="1" spans="1:13">
      <c r="A43" s="38"/>
      <c r="B43" s="4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72"/>
    </row>
    <row r="44" ht="15.95" customHeight="1" spans="1:13">
      <c r="A44" s="42" t="s">
        <v>42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72"/>
    </row>
    <row r="45" ht="15.95" customHeight="1" spans="1:13">
      <c r="A45" s="43" t="s">
        <v>43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73"/>
    </row>
    <row r="46" ht="15.95" customHeight="1" spans="1:13">
      <c r="A46" s="45"/>
      <c r="B46" s="46"/>
      <c r="C46" s="46"/>
      <c r="D46" s="46"/>
      <c r="E46" s="47"/>
      <c r="F46" s="48"/>
      <c r="G46" s="49"/>
      <c r="H46" s="50"/>
      <c r="I46" s="50"/>
      <c r="J46" s="50"/>
      <c r="K46" s="50"/>
      <c r="L46" s="50"/>
      <c r="M46" s="74"/>
    </row>
    <row r="47" ht="15.95" customHeight="1" spans="1:13">
      <c r="A47" s="45"/>
      <c r="B47" s="46"/>
      <c r="C47" s="46"/>
      <c r="D47" s="46"/>
      <c r="E47" s="47"/>
      <c r="F47" s="48"/>
      <c r="G47" s="51"/>
      <c r="H47" s="47"/>
      <c r="I47" s="47"/>
      <c r="J47" s="47"/>
      <c r="K47" s="47"/>
      <c r="L47" s="47"/>
      <c r="M47" s="47"/>
    </row>
    <row r="48" ht="15.95" customHeight="1" spans="1:13">
      <c r="A48" s="45"/>
      <c r="B48" s="46"/>
      <c r="C48" s="46"/>
      <c r="D48" s="46"/>
      <c r="E48" s="47"/>
      <c r="F48" s="48"/>
      <c r="G48" s="49"/>
      <c r="H48" s="50"/>
      <c r="I48" s="50"/>
      <c r="J48" s="50"/>
      <c r="K48" s="50"/>
      <c r="L48" s="50"/>
      <c r="M48" s="74"/>
    </row>
    <row r="49" ht="15.95" customHeight="1" spans="1:13">
      <c r="A49" s="45"/>
      <c r="B49" s="46"/>
      <c r="C49" s="46"/>
      <c r="D49" s="46"/>
      <c r="E49" s="47"/>
      <c r="F49" s="48"/>
      <c r="G49" s="51"/>
      <c r="H49" s="47"/>
      <c r="I49" s="47"/>
      <c r="J49" s="47"/>
      <c r="K49" s="47"/>
      <c r="L49" s="47"/>
      <c r="M49" s="47"/>
    </row>
    <row r="50" ht="15.95" customHeight="1" spans="1:13">
      <c r="A50" s="45"/>
      <c r="B50" s="46"/>
      <c r="C50" s="46"/>
      <c r="D50" s="46"/>
      <c r="E50" s="47"/>
      <c r="F50" s="48"/>
      <c r="G50" s="49"/>
      <c r="H50" s="49"/>
      <c r="I50" s="49"/>
      <c r="J50" s="49"/>
      <c r="K50" s="49"/>
      <c r="L50" s="49"/>
      <c r="M50" s="75"/>
    </row>
    <row r="51" ht="15.95" customHeight="1" spans="1:13">
      <c r="A51" s="45"/>
      <c r="B51" s="46"/>
      <c r="C51" s="46"/>
      <c r="D51" s="46"/>
      <c r="E51" s="47"/>
      <c r="F51" s="48"/>
      <c r="G51" s="51"/>
      <c r="H51" s="47"/>
      <c r="I51" s="47"/>
      <c r="J51" s="47"/>
      <c r="K51" s="47"/>
      <c r="L51" s="47"/>
      <c r="M51" s="47"/>
    </row>
    <row r="52" ht="15.95" customHeight="1" spans="1:13">
      <c r="A52" s="45"/>
      <c r="B52" s="46"/>
      <c r="C52" s="46"/>
      <c r="D52" s="46"/>
      <c r="E52" s="47"/>
      <c r="F52" s="48"/>
      <c r="G52" s="50"/>
      <c r="H52" s="50"/>
      <c r="I52" s="50"/>
      <c r="J52" s="50"/>
      <c r="K52" s="50"/>
      <c r="L52" s="50"/>
      <c r="M52" s="74"/>
    </row>
    <row r="53" ht="15.95" customHeight="1" spans="1:13">
      <c r="A53" s="52"/>
      <c r="B53" s="46"/>
      <c r="E53" s="53"/>
      <c r="F53" s="48"/>
      <c r="G53" s="47"/>
      <c r="H53" s="54"/>
      <c r="I53" s="54"/>
      <c r="J53" s="54"/>
      <c r="K53" s="54"/>
      <c r="L53" s="54"/>
      <c r="M53" s="47"/>
    </row>
    <row r="54" ht="15.95" customHeight="1" spans="1:13">
      <c r="A54" s="45"/>
      <c r="B54" s="46"/>
      <c r="E54" s="47"/>
      <c r="F54" s="48"/>
      <c r="G54" s="52"/>
      <c r="H54" s="50"/>
      <c r="I54" s="50"/>
      <c r="J54" s="50"/>
      <c r="K54" s="50"/>
      <c r="L54" s="50"/>
      <c r="M54" s="74"/>
    </row>
    <row r="55" ht="15.95" customHeight="1" spans="1:13">
      <c r="A55" s="45"/>
      <c r="B55" s="46"/>
      <c r="E55" s="47"/>
      <c r="F55" s="48"/>
      <c r="G55" s="52"/>
      <c r="H55" s="47"/>
      <c r="I55" s="47"/>
      <c r="J55" s="47"/>
      <c r="K55" s="47"/>
      <c r="L55" s="47"/>
      <c r="M55" s="47"/>
    </row>
    <row r="56" ht="15.95" customHeight="1" spans="1:13">
      <c r="A56" s="45"/>
      <c r="B56" s="46"/>
      <c r="E56" s="47"/>
      <c r="F56" s="48"/>
      <c r="G56" s="52"/>
      <c r="H56" s="50"/>
      <c r="I56" s="50"/>
      <c r="J56" s="50"/>
      <c r="K56" s="50"/>
      <c r="L56" s="50"/>
      <c r="M56" s="74"/>
    </row>
    <row r="57" ht="15.95" customHeight="1" spans="5:13">
      <c r="E57" s="53"/>
      <c r="F57" s="55"/>
      <c r="G57" s="52"/>
      <c r="H57" s="54"/>
      <c r="I57" s="54"/>
      <c r="J57" s="54"/>
      <c r="K57" s="54"/>
      <c r="L57" s="54"/>
      <c r="M57" s="47"/>
    </row>
    <row r="58" ht="15.95" customHeight="1" spans="4:13">
      <c r="D58" s="56"/>
      <c r="E58" s="47"/>
      <c r="F58" s="48"/>
      <c r="G58" s="57"/>
      <c r="H58" s="57"/>
      <c r="I58" s="57"/>
      <c r="J58" s="57"/>
      <c r="K58" s="57"/>
      <c r="L58" s="57"/>
      <c r="M58" s="57"/>
    </row>
    <row r="59" ht="15.95" customHeight="1" spans="4:13">
      <c r="D59" s="56"/>
      <c r="E59" s="45"/>
      <c r="F59" s="45"/>
      <c r="G59" s="50"/>
      <c r="H59" s="50"/>
      <c r="I59" s="50"/>
      <c r="J59" s="50"/>
      <c r="K59" s="50"/>
      <c r="L59" s="50"/>
      <c r="M59" s="47"/>
    </row>
    <row r="60" ht="20.25" customHeight="1" spans="4:13">
      <c r="D60" s="56"/>
      <c r="E60" s="45"/>
      <c r="F60" s="45"/>
      <c r="G60" s="50"/>
      <c r="H60" s="50"/>
      <c r="I60" s="50"/>
      <c r="J60" s="50"/>
      <c r="K60" s="50"/>
      <c r="L60" s="50"/>
      <c r="M60" s="45"/>
    </row>
    <row r="61" ht="15.75" customHeight="1" spans="1:13">
      <c r="A61" s="52"/>
      <c r="B61" s="58"/>
      <c r="C61" s="59"/>
      <c r="D61" s="59"/>
      <c r="E61" s="59"/>
      <c r="F61" s="60"/>
      <c r="G61" s="60"/>
      <c r="H61" s="60"/>
      <c r="I61" s="60"/>
      <c r="J61" s="60"/>
      <c r="K61" s="60"/>
      <c r="L61" s="60"/>
      <c r="M61" s="76"/>
    </row>
    <row r="62" ht="15.75" customHeight="1" spans="1:13">
      <c r="A62" s="52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2"/>
    </row>
    <row r="63" ht="12.75" spans="1:13">
      <c r="A63" s="52"/>
      <c r="B63" s="59"/>
      <c r="C63" s="59"/>
      <c r="D63" s="61"/>
      <c r="E63" s="62"/>
      <c r="F63" s="52"/>
      <c r="G63" s="52"/>
      <c r="H63" s="52"/>
      <c r="I63" s="52"/>
      <c r="J63" s="52"/>
      <c r="K63" s="52"/>
      <c r="L63" s="52"/>
      <c r="M63" s="52"/>
    </row>
    <row r="64" ht="12.75" spans="1:1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</row>
    <row r="66" ht="12.75" spans="1:13">
      <c r="A66" s="45"/>
      <c r="B66" s="46"/>
      <c r="C66" s="46"/>
      <c r="D66" s="46"/>
      <c r="E66" s="47"/>
      <c r="F66" s="48"/>
      <c r="G66" s="50"/>
      <c r="H66" s="50"/>
      <c r="I66" s="50"/>
      <c r="J66" s="50"/>
      <c r="K66" s="50"/>
      <c r="L66" s="50"/>
      <c r="M66" s="74"/>
    </row>
    <row r="67" ht="15.95" customHeight="1" spans="1:13">
      <c r="A67" s="45"/>
      <c r="B67" s="46"/>
      <c r="C67" s="46"/>
      <c r="D67" s="46"/>
      <c r="E67" s="47"/>
      <c r="F67" s="48"/>
      <c r="G67" s="47"/>
      <c r="H67" s="47"/>
      <c r="I67" s="47"/>
      <c r="J67" s="47"/>
      <c r="K67" s="47"/>
      <c r="L67" s="47"/>
      <c r="M67" s="47"/>
    </row>
    <row r="68" ht="15.95" customHeight="1" spans="1:13">
      <c r="A68" s="45"/>
      <c r="B68" s="46"/>
      <c r="C68" s="46"/>
      <c r="D68" s="46"/>
      <c r="E68" s="47"/>
      <c r="F68" s="48"/>
      <c r="G68" s="49"/>
      <c r="H68" s="49"/>
      <c r="I68" s="49"/>
      <c r="J68" s="49"/>
      <c r="K68" s="49"/>
      <c r="L68" s="49"/>
      <c r="M68" s="74"/>
    </row>
    <row r="69" ht="15.95" customHeight="1" spans="1:13">
      <c r="A69" s="45"/>
      <c r="B69" s="46"/>
      <c r="C69" s="46"/>
      <c r="D69" s="46"/>
      <c r="E69" s="47"/>
      <c r="F69" s="48"/>
      <c r="G69" s="47"/>
      <c r="H69" s="47"/>
      <c r="I69" s="47"/>
      <c r="J69" s="47"/>
      <c r="K69" s="47"/>
      <c r="L69" s="47"/>
      <c r="M69" s="47"/>
    </row>
    <row r="70" ht="15.95" customHeight="1" spans="1:13">
      <c r="A70" s="45"/>
      <c r="B70" s="46"/>
      <c r="C70" s="46"/>
      <c r="D70" s="46"/>
      <c r="E70" s="47"/>
      <c r="F70" s="48"/>
      <c r="G70" s="49"/>
      <c r="H70" s="49"/>
      <c r="I70" s="49"/>
      <c r="J70" s="49"/>
      <c r="K70" s="49"/>
      <c r="L70" s="49"/>
      <c r="M70" s="74"/>
    </row>
    <row r="71" ht="15.95" customHeight="1" spans="1:13">
      <c r="A71" s="45"/>
      <c r="B71" s="46"/>
      <c r="C71" s="46"/>
      <c r="D71" s="46"/>
      <c r="E71" s="47"/>
      <c r="F71" s="48"/>
      <c r="G71" s="47"/>
      <c r="H71" s="47"/>
      <c r="I71" s="47"/>
      <c r="J71" s="47"/>
      <c r="K71" s="47"/>
      <c r="L71" s="47"/>
      <c r="M71" s="47"/>
    </row>
    <row r="72" ht="15.95" customHeight="1" spans="1:13">
      <c r="A72" s="45"/>
      <c r="B72" s="46"/>
      <c r="C72" s="46"/>
      <c r="D72" s="46"/>
      <c r="E72" s="47"/>
      <c r="F72" s="48"/>
      <c r="G72" s="50"/>
      <c r="H72" s="50"/>
      <c r="I72" s="50"/>
      <c r="J72" s="50"/>
      <c r="K72" s="50"/>
      <c r="L72" s="50"/>
      <c r="M72" s="74"/>
    </row>
    <row r="73" ht="15.95" customHeight="1" spans="1:13">
      <c r="A73" s="45"/>
      <c r="B73" s="46"/>
      <c r="C73" s="46"/>
      <c r="D73" s="46"/>
      <c r="E73" s="47"/>
      <c r="F73" s="48"/>
      <c r="G73" s="47"/>
      <c r="H73" s="54"/>
      <c r="I73" s="54"/>
      <c r="J73" s="54"/>
      <c r="K73" s="54"/>
      <c r="L73" s="54"/>
      <c r="M73" s="47"/>
    </row>
    <row r="74" ht="15.95" customHeight="1" spans="1:13">
      <c r="A74" s="45"/>
      <c r="B74" s="46"/>
      <c r="C74" s="46"/>
      <c r="D74" s="46"/>
      <c r="E74" s="47"/>
      <c r="F74" s="48"/>
      <c r="G74" s="50"/>
      <c r="H74" s="50"/>
      <c r="I74" s="50"/>
      <c r="J74" s="50"/>
      <c r="K74" s="50"/>
      <c r="L74" s="50"/>
      <c r="M74" s="74"/>
    </row>
    <row r="75" ht="15.95" customHeight="1" spans="1:13">
      <c r="A75" s="45"/>
      <c r="B75" s="46"/>
      <c r="C75" s="46"/>
      <c r="D75" s="46"/>
      <c r="E75" s="47"/>
      <c r="F75" s="48"/>
      <c r="G75" s="47"/>
      <c r="H75" s="54"/>
      <c r="I75" s="54"/>
      <c r="J75" s="54"/>
      <c r="K75" s="54"/>
      <c r="L75" s="54"/>
      <c r="M75" s="47"/>
    </row>
    <row r="76" ht="15.95" customHeight="1" spans="1:13">
      <c r="A76" s="45"/>
      <c r="B76" s="46"/>
      <c r="C76" s="46"/>
      <c r="D76" s="46"/>
      <c r="E76" s="47"/>
      <c r="F76" s="48"/>
      <c r="G76" s="49"/>
      <c r="H76" s="50"/>
      <c r="I76" s="50"/>
      <c r="J76" s="50"/>
      <c r="K76" s="50"/>
      <c r="L76" s="50"/>
      <c r="M76" s="74"/>
    </row>
    <row r="77" ht="15.95" customHeight="1" spans="1:13">
      <c r="A77" s="45"/>
      <c r="B77" s="46"/>
      <c r="C77" s="46"/>
      <c r="D77" s="46"/>
      <c r="E77" s="47"/>
      <c r="F77" s="48"/>
      <c r="G77" s="51"/>
      <c r="H77" s="54"/>
      <c r="I77" s="54"/>
      <c r="J77" s="54"/>
      <c r="K77" s="54"/>
      <c r="L77" s="54"/>
      <c r="M77" s="47"/>
    </row>
    <row r="78" ht="15.95" customHeight="1" spans="1:13">
      <c r="A78" s="45"/>
      <c r="B78" s="46"/>
      <c r="C78" s="46"/>
      <c r="D78" s="46"/>
      <c r="E78" s="47"/>
      <c r="F78" s="48"/>
      <c r="G78" s="49"/>
      <c r="H78" s="50"/>
      <c r="I78" s="50"/>
      <c r="J78" s="50"/>
      <c r="K78" s="50"/>
      <c r="L78" s="50"/>
      <c r="M78" s="74"/>
    </row>
    <row r="79" ht="15.95" customHeight="1" spans="1:13">
      <c r="A79" s="45"/>
      <c r="B79" s="46"/>
      <c r="C79" s="46"/>
      <c r="D79" s="46"/>
      <c r="E79" s="47"/>
      <c r="F79" s="48"/>
      <c r="G79" s="51"/>
      <c r="H79" s="47"/>
      <c r="I79" s="47"/>
      <c r="J79" s="47"/>
      <c r="K79" s="47"/>
      <c r="L79" s="47"/>
      <c r="M79" s="47"/>
    </row>
    <row r="80" ht="15.95" customHeight="1" spans="1:13">
      <c r="A80" s="45"/>
      <c r="B80" s="46"/>
      <c r="C80" s="46"/>
      <c r="D80" s="46"/>
      <c r="E80" s="47"/>
      <c r="F80" s="48"/>
      <c r="G80" s="50"/>
      <c r="H80" s="50"/>
      <c r="I80" s="50"/>
      <c r="J80" s="50"/>
      <c r="K80" s="50"/>
      <c r="L80" s="50"/>
      <c r="M80" s="74"/>
    </row>
    <row r="81" ht="15.95" customHeight="1" spans="1:13">
      <c r="A81" s="45"/>
      <c r="B81" s="46"/>
      <c r="C81" s="46"/>
      <c r="D81" s="46"/>
      <c r="E81" s="47"/>
      <c r="F81" s="48"/>
      <c r="G81" s="51"/>
      <c r="H81" s="47"/>
      <c r="I81" s="47"/>
      <c r="J81" s="47"/>
      <c r="K81" s="47"/>
      <c r="L81" s="47"/>
      <c r="M81" s="47"/>
    </row>
    <row r="82" ht="15.95" customHeight="1" spans="1:13">
      <c r="A82" s="45"/>
      <c r="B82" s="46"/>
      <c r="C82" s="46"/>
      <c r="D82" s="46"/>
      <c r="E82" s="47"/>
      <c r="F82" s="48"/>
      <c r="G82" s="48"/>
      <c r="H82" s="50"/>
      <c r="I82" s="50"/>
      <c r="J82" s="50"/>
      <c r="K82" s="50"/>
      <c r="L82" s="50"/>
      <c r="M82" s="74"/>
    </row>
    <row r="83" ht="15.95" customHeight="1" spans="1:13">
      <c r="A83" s="52"/>
      <c r="B83" s="46"/>
      <c r="E83" s="53"/>
      <c r="F83" s="55"/>
      <c r="G83" s="55"/>
      <c r="H83" s="47"/>
      <c r="I83" s="47"/>
      <c r="J83" s="47"/>
      <c r="K83" s="47"/>
      <c r="L83" s="47"/>
      <c r="M83" s="47"/>
    </row>
    <row r="84" ht="15.95" customHeight="1" spans="1:13">
      <c r="A84" s="52"/>
      <c r="B84" s="46"/>
      <c r="E84" s="47"/>
      <c r="F84" s="48"/>
      <c r="G84" s="52"/>
      <c r="H84" s="50"/>
      <c r="I84" s="50"/>
      <c r="J84" s="50"/>
      <c r="K84" s="50"/>
      <c r="L84" s="50"/>
      <c r="M84" s="74"/>
    </row>
    <row r="85" ht="15.95" customHeight="1" spans="1:13">
      <c r="A85" s="52"/>
      <c r="B85" s="46"/>
      <c r="E85" s="47"/>
      <c r="F85" s="48"/>
      <c r="G85" s="52"/>
      <c r="H85" s="77"/>
      <c r="I85" s="77"/>
      <c r="J85" s="77"/>
      <c r="K85" s="77"/>
      <c r="L85" s="77"/>
      <c r="M85" s="47"/>
    </row>
    <row r="86" ht="15.95" customHeight="1" spans="1:13">
      <c r="A86" s="45"/>
      <c r="B86" s="46"/>
      <c r="E86" s="47"/>
      <c r="F86" s="48"/>
      <c r="G86" s="52"/>
      <c r="H86" s="77"/>
      <c r="I86" s="77"/>
      <c r="J86" s="77"/>
      <c r="K86" s="77"/>
      <c r="L86" s="77"/>
      <c r="M86" s="74"/>
    </row>
    <row r="87" ht="15.95" customHeight="1" spans="1:13">
      <c r="A87" s="45"/>
      <c r="B87" s="46"/>
      <c r="E87" s="47"/>
      <c r="F87" s="48"/>
      <c r="G87" s="52"/>
      <c r="H87" s="77"/>
      <c r="I87" s="77"/>
      <c r="J87" s="77"/>
      <c r="K87" s="77"/>
      <c r="L87" s="77"/>
      <c r="M87" s="47"/>
    </row>
    <row r="88" ht="15.95" customHeight="1" spans="1:13">
      <c r="A88" s="45"/>
      <c r="B88" s="46"/>
      <c r="E88" s="47"/>
      <c r="F88" s="48"/>
      <c r="G88" s="52"/>
      <c r="H88" s="50"/>
      <c r="I88" s="50"/>
      <c r="J88" s="50"/>
      <c r="K88" s="50"/>
      <c r="L88" s="50"/>
      <c r="M88" s="74"/>
    </row>
    <row r="89" ht="15.95" customHeight="1" spans="5:13">
      <c r="E89" s="53"/>
      <c r="F89" s="55"/>
      <c r="G89" s="52"/>
      <c r="H89" s="77"/>
      <c r="I89" s="77"/>
      <c r="J89" s="77"/>
      <c r="K89" s="77"/>
      <c r="L89" s="77"/>
      <c r="M89" s="47"/>
    </row>
    <row r="90" ht="15.95" customHeight="1" spans="4:13">
      <c r="D90" s="56"/>
      <c r="E90" s="47"/>
      <c r="F90" s="48"/>
      <c r="G90" s="57"/>
      <c r="H90" s="57"/>
      <c r="I90" s="57"/>
      <c r="J90" s="57"/>
      <c r="K90" s="57"/>
      <c r="L90" s="57"/>
      <c r="M90" s="57"/>
    </row>
    <row r="91" ht="15.95" customHeight="1" spans="4:13">
      <c r="D91" s="56"/>
      <c r="E91" s="45"/>
      <c r="F91" s="45"/>
      <c r="G91" s="50"/>
      <c r="H91" s="50"/>
      <c r="I91" s="50"/>
      <c r="J91" s="50"/>
      <c r="K91" s="50"/>
      <c r="L91" s="50"/>
      <c r="M91" s="78"/>
    </row>
    <row r="92" ht="15.95" customHeight="1" spans="4:13">
      <c r="D92" s="56"/>
      <c r="E92" s="45"/>
      <c r="F92" s="45"/>
      <c r="G92" s="50"/>
      <c r="H92" s="50"/>
      <c r="I92" s="50"/>
      <c r="J92" s="50"/>
      <c r="K92" s="50"/>
      <c r="L92" s="50"/>
      <c r="M92" s="45"/>
    </row>
    <row r="93" ht="15.95" customHeight="1"/>
  </sheetData>
  <mergeCells count="67">
    <mergeCell ref="B1:L1"/>
    <mergeCell ref="B2:L2"/>
    <mergeCell ref="A6:M6"/>
    <mergeCell ref="B7:D7"/>
    <mergeCell ref="A18:D18"/>
    <mergeCell ref="A19:M19"/>
    <mergeCell ref="A20:M20"/>
    <mergeCell ref="B21:M21"/>
    <mergeCell ref="B25:D25"/>
    <mergeCell ref="A38:D38"/>
    <mergeCell ref="F39:H39"/>
    <mergeCell ref="C43:H43"/>
    <mergeCell ref="A44:M44"/>
    <mergeCell ref="A45:M45"/>
    <mergeCell ref="F61:H61"/>
    <mergeCell ref="F63:H63"/>
    <mergeCell ref="A64:M64"/>
    <mergeCell ref="B65:D65"/>
    <mergeCell ref="A3:A4"/>
    <mergeCell ref="A8:A9"/>
    <mergeCell ref="A10:A11"/>
    <mergeCell ref="A12:A13"/>
    <mergeCell ref="A14:A15"/>
    <mergeCell ref="A16:A17"/>
    <mergeCell ref="A22:A23"/>
    <mergeCell ref="A26:A27"/>
    <mergeCell ref="A28:A29"/>
    <mergeCell ref="A30:A31"/>
    <mergeCell ref="A32:A33"/>
    <mergeCell ref="A34:A35"/>
    <mergeCell ref="A36:A37"/>
    <mergeCell ref="E8:E9"/>
    <mergeCell ref="E10:E11"/>
    <mergeCell ref="E12:E13"/>
    <mergeCell ref="E14:E15"/>
    <mergeCell ref="E16:E17"/>
    <mergeCell ref="E26:E27"/>
    <mergeCell ref="E28:E29"/>
    <mergeCell ref="E30:E31"/>
    <mergeCell ref="E32:E33"/>
    <mergeCell ref="E34:E35"/>
    <mergeCell ref="E36:E37"/>
    <mergeCell ref="F8:F9"/>
    <mergeCell ref="F10:F11"/>
    <mergeCell ref="F12:F13"/>
    <mergeCell ref="F14:F15"/>
    <mergeCell ref="F16:F17"/>
    <mergeCell ref="F26:F27"/>
    <mergeCell ref="F28:F29"/>
    <mergeCell ref="F30:F31"/>
    <mergeCell ref="F32:F33"/>
    <mergeCell ref="F34:F35"/>
    <mergeCell ref="F36:F37"/>
    <mergeCell ref="M1:M5"/>
    <mergeCell ref="B14:D15"/>
    <mergeCell ref="B16:D17"/>
    <mergeCell ref="B22:M23"/>
    <mergeCell ref="B8:D9"/>
    <mergeCell ref="B10:D11"/>
    <mergeCell ref="B26:D27"/>
    <mergeCell ref="B12:D13"/>
    <mergeCell ref="B34:D35"/>
    <mergeCell ref="B3:L4"/>
    <mergeCell ref="B32:D33"/>
    <mergeCell ref="B28:D29"/>
    <mergeCell ref="B30:D31"/>
    <mergeCell ref="B36:D37"/>
  </mergeCells>
  <printOptions horizontalCentered="1"/>
  <pageMargins left="0.236220472440945" right="0.236220472440945" top="0.748031496062992" bottom="0.748031496062992" header="0.31496062992126" footer="0.31496062992126"/>
  <pageSetup paperSize="9" scale="46" orientation="landscape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Cron.F.Financ.Elétrica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PMJM</dc:creator>
  <cp:lastModifiedBy>PMJM</cp:lastModifiedBy>
  <dcterms:created xsi:type="dcterms:W3CDTF">2001-12-19T12:02:41Z</dcterms:created>
  <cp:lastPrinted>2025-09-04T18:44:09Z</cp:lastPrinted>
  <dcterms:modified xsi:type="dcterms:W3CDTF">2025-09-04T19:44:06Z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2C00DB3F46774CF59E91E5B493D5A87A</vt:lpwstr>
  </property>
  <property fmtid="{D5CDD505-2E9C-101B-9397-08002B2CF9AE}" pid="3" name="KSOProductBuildVer">
    <vt:lpwstr>1046-11.2.0.11440</vt:lpwstr>
  </property>
</Properties>
</file>